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OPO\PAMO_OOP\PAMO 2025\TRAMITACIÓ\25-C-PAMO_OOP25-19 Tècnica superior RH (Cap departament)\"/>
    </mc:Choice>
  </mc:AlternateContent>
  <xr:revisionPtr revIDLastSave="0" documentId="13_ncr:1_{CD81ACC6-A030-4B5C-A668-8FE5B9F0C983}" xr6:coauthVersionLast="47" xr6:coauthVersionMax="47" xr10:uidLastSave="{00000000-0000-0000-0000-000000000000}"/>
  <bookViews>
    <workbookView xWindow="-28908" yWindow="-108" windowWidth="29016" windowHeight="15696" firstSheet="1" activeTab="1" xr2:uid="{00000000-000D-0000-FFFF-FFFF00000000}"/>
  </bookViews>
  <sheets>
    <sheet name="Ref" sheetId="4" state="hidden" r:id="rId1"/>
    <sheet name="MÈRITS " sheetId="1" r:id="rId2"/>
  </sheets>
  <definedNames>
    <definedName name="L_Actic">Tabla4[E) Nivell competències digitals (ACTIC / COMPETIC)]</definedName>
    <definedName name="L_català">Tabla3[D) Nivell superior català]</definedName>
    <definedName name="L_punts_actic">Tabla4[0,50]</definedName>
    <definedName name="L_punts_català">Tabla3[0,50]</definedName>
    <definedName name="L_punts_Titulacions">Tabla2[2,00]</definedName>
    <definedName name="L_titulacions">Tabla2[C) Titulacions acadèmiques complementàries o superiors]</definedName>
    <definedName name="T_Actic_E">Tabla4[]</definedName>
    <definedName name="T_Català_D">Tabla3[]</definedName>
    <definedName name="T_titulació_C">Tabla2[]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F60" i="1"/>
  <c r="G60" i="1"/>
  <c r="H60" i="1"/>
  <c r="I60" i="1"/>
  <c r="E61" i="1"/>
  <c r="F61" i="1"/>
  <c r="G61" i="1"/>
  <c r="H61" i="1"/>
  <c r="I61" i="1"/>
  <c r="E62" i="1"/>
  <c r="F62" i="1"/>
  <c r="G62" i="1"/>
  <c r="H62" i="1"/>
  <c r="I62" i="1"/>
  <c r="E63" i="1"/>
  <c r="F63" i="1"/>
  <c r="G63" i="1"/>
  <c r="H63" i="1"/>
  <c r="I63" i="1"/>
  <c r="E64" i="1"/>
  <c r="F64" i="1"/>
  <c r="G64" i="1"/>
  <c r="H64" i="1"/>
  <c r="I64" i="1"/>
  <c r="E65" i="1"/>
  <c r="F65" i="1"/>
  <c r="G65" i="1"/>
  <c r="H65" i="1"/>
  <c r="I65" i="1"/>
  <c r="E66" i="1"/>
  <c r="F66" i="1"/>
  <c r="G66" i="1"/>
  <c r="H66" i="1"/>
  <c r="I66" i="1"/>
  <c r="E67" i="1"/>
  <c r="F67" i="1"/>
  <c r="G67" i="1"/>
  <c r="H67" i="1"/>
  <c r="I67" i="1"/>
  <c r="E68" i="1"/>
  <c r="F68" i="1"/>
  <c r="G68" i="1"/>
  <c r="H68" i="1"/>
  <c r="I68" i="1"/>
  <c r="E69" i="1"/>
  <c r="F69" i="1"/>
  <c r="G69" i="1"/>
  <c r="H69" i="1"/>
  <c r="I69" i="1"/>
  <c r="E70" i="1"/>
  <c r="F70" i="1"/>
  <c r="G70" i="1"/>
  <c r="H70" i="1"/>
  <c r="I70" i="1"/>
  <c r="E71" i="1"/>
  <c r="F71" i="1"/>
  <c r="G71" i="1"/>
  <c r="H71" i="1"/>
  <c r="I71" i="1"/>
  <c r="E72" i="1"/>
  <c r="F72" i="1"/>
  <c r="G72" i="1"/>
  <c r="H72" i="1"/>
  <c r="I72" i="1"/>
  <c r="E73" i="1"/>
  <c r="F73" i="1"/>
  <c r="G73" i="1"/>
  <c r="H73" i="1"/>
  <c r="I73" i="1"/>
  <c r="E74" i="1"/>
  <c r="F74" i="1"/>
  <c r="G74" i="1"/>
  <c r="H74" i="1"/>
  <c r="I74" i="1"/>
  <c r="E75" i="1"/>
  <c r="F75" i="1"/>
  <c r="G75" i="1"/>
  <c r="H75" i="1"/>
  <c r="I75" i="1"/>
  <c r="E76" i="1"/>
  <c r="F76" i="1"/>
  <c r="G76" i="1"/>
  <c r="H76" i="1"/>
  <c r="I76" i="1"/>
  <c r="E77" i="1"/>
  <c r="F77" i="1"/>
  <c r="G77" i="1"/>
  <c r="H77" i="1"/>
  <c r="I77" i="1"/>
  <c r="E78" i="1"/>
  <c r="F78" i="1"/>
  <c r="G78" i="1"/>
  <c r="H78" i="1"/>
  <c r="I78" i="1"/>
  <c r="E79" i="1"/>
  <c r="F79" i="1"/>
  <c r="G79" i="1"/>
  <c r="H79" i="1"/>
  <c r="I79" i="1"/>
  <c r="E80" i="1"/>
  <c r="F80" i="1"/>
  <c r="G80" i="1"/>
  <c r="H80" i="1"/>
  <c r="I80" i="1"/>
  <c r="E81" i="1"/>
  <c r="F81" i="1"/>
  <c r="G81" i="1"/>
  <c r="H81" i="1"/>
  <c r="I81" i="1"/>
  <c r="E82" i="1"/>
  <c r="F82" i="1"/>
  <c r="G82" i="1"/>
  <c r="H82" i="1"/>
  <c r="I82" i="1"/>
  <c r="E83" i="1"/>
  <c r="F83" i="1"/>
  <c r="G83" i="1"/>
  <c r="H83" i="1"/>
  <c r="I83" i="1"/>
  <c r="E84" i="1"/>
  <c r="F84" i="1"/>
  <c r="G84" i="1"/>
  <c r="H84" i="1"/>
  <c r="I84" i="1"/>
  <c r="E85" i="1"/>
  <c r="F85" i="1"/>
  <c r="G85" i="1"/>
  <c r="H85" i="1"/>
  <c r="I85" i="1"/>
  <c r="E86" i="1"/>
  <c r="F86" i="1"/>
  <c r="G86" i="1"/>
  <c r="H86" i="1"/>
  <c r="I86" i="1"/>
  <c r="E87" i="1"/>
  <c r="F87" i="1"/>
  <c r="G87" i="1"/>
  <c r="H87" i="1"/>
  <c r="I87" i="1"/>
  <c r="E88" i="1"/>
  <c r="F88" i="1"/>
  <c r="G88" i="1"/>
  <c r="H88" i="1"/>
  <c r="I88" i="1"/>
  <c r="E89" i="1"/>
  <c r="F89" i="1"/>
  <c r="G89" i="1"/>
  <c r="H89" i="1"/>
  <c r="I89" i="1"/>
  <c r="E90" i="1"/>
  <c r="F90" i="1"/>
  <c r="G90" i="1"/>
  <c r="H90" i="1"/>
  <c r="I90" i="1"/>
  <c r="E91" i="1"/>
  <c r="F91" i="1"/>
  <c r="G91" i="1"/>
  <c r="H91" i="1"/>
  <c r="I91" i="1"/>
  <c r="E92" i="1"/>
  <c r="F92" i="1"/>
  <c r="G92" i="1"/>
  <c r="H92" i="1"/>
  <c r="I92" i="1"/>
  <c r="E93" i="1"/>
  <c r="F93" i="1"/>
  <c r="G93" i="1"/>
  <c r="H93" i="1"/>
  <c r="I93" i="1"/>
  <c r="E94" i="1"/>
  <c r="F94" i="1"/>
  <c r="G94" i="1"/>
  <c r="H94" i="1"/>
  <c r="I94" i="1"/>
  <c r="E95" i="1"/>
  <c r="F95" i="1"/>
  <c r="G95" i="1"/>
  <c r="H95" i="1"/>
  <c r="I95" i="1"/>
  <c r="E96" i="1"/>
  <c r="F96" i="1"/>
  <c r="G96" i="1"/>
  <c r="H96" i="1"/>
  <c r="I96" i="1"/>
  <c r="E97" i="1"/>
  <c r="F97" i="1"/>
  <c r="G97" i="1"/>
  <c r="H97" i="1"/>
  <c r="I97" i="1"/>
  <c r="F17" i="1"/>
  <c r="F117" i="1"/>
  <c r="F113" i="1"/>
  <c r="F106" i="1"/>
  <c r="F107" i="1"/>
  <c r="F105" i="1"/>
  <c r="F42" i="1" l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41" i="1"/>
  <c r="G41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27" i="1"/>
  <c r="G27" i="1" s="1"/>
  <c r="F14" i="1"/>
  <c r="G14" i="1" s="1"/>
  <c r="F15" i="1"/>
  <c r="G15" i="1" s="1"/>
  <c r="F16" i="1"/>
  <c r="G16" i="1" s="1"/>
  <c r="G17" i="1"/>
  <c r="F18" i="1"/>
  <c r="G18" i="1" s="1"/>
  <c r="F19" i="1"/>
  <c r="G19" i="1" s="1"/>
  <c r="F20" i="1"/>
  <c r="G20" i="1" s="1"/>
  <c r="F21" i="1"/>
  <c r="G21" i="1" s="1"/>
  <c r="F22" i="1"/>
  <c r="G22" i="1" s="1"/>
  <c r="F13" i="1" l="1"/>
  <c r="G13" i="1" s="1"/>
  <c r="E59" i="1"/>
  <c r="F59" i="1"/>
  <c r="G59" i="1"/>
  <c r="H59" i="1"/>
  <c r="I59" i="1"/>
  <c r="I58" i="1"/>
  <c r="H58" i="1"/>
  <c r="G58" i="1"/>
  <c r="F58" i="1"/>
  <c r="E58" i="1"/>
  <c r="F99" i="1" l="1"/>
  <c r="F98" i="1"/>
  <c r="H99" i="1"/>
  <c r="H98" i="1"/>
  <c r="I99" i="1"/>
  <c r="I98" i="1"/>
  <c r="G99" i="1"/>
  <c r="G98" i="1"/>
  <c r="E98" i="1"/>
  <c r="E99" i="1"/>
  <c r="F108" i="1"/>
  <c r="F109" i="1" s="1"/>
  <c r="F51" i="1" l="1"/>
  <c r="E100" i="1" l="1"/>
  <c r="F101" i="1" s="1"/>
  <c r="F37" i="1"/>
  <c r="F23" i="1" l="1"/>
  <c r="F52" i="1" l="1"/>
  <c r="F53" i="1" l="1"/>
  <c r="F119" i="1" s="1"/>
</calcChain>
</file>

<file path=xl/sharedStrings.xml><?xml version="1.0" encoding="utf-8"?>
<sst xmlns="http://schemas.openxmlformats.org/spreadsheetml/2006/main" count="86" uniqueCount="55">
  <si>
    <t>PROCES SELECTIU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</si>
  <si>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</si>
  <si>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</si>
  <si>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</si>
  <si>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</si>
  <si>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ORGANITZACIÓ</t>
  </si>
  <si>
    <t>DATA D'INICI</t>
  </si>
  <si>
    <t>DATA FI</t>
  </si>
  <si>
    <t>Barem</t>
  </si>
  <si>
    <t>NOM DE L'ACCIÓ FORMATIVA</t>
  </si>
  <si>
    <t>NÚM. D'HORES</t>
  </si>
  <si>
    <t>TOTAL</t>
  </si>
  <si>
    <t>Punts</t>
  </si>
  <si>
    <t>ENTRE 41 I 100 HORES</t>
  </si>
  <si>
    <t>ENTRE 101 I 200 HORES</t>
  </si>
  <si>
    <t>= O MÉS DE 201 HORES</t>
  </si>
  <si>
    <t>Puntuació</t>
  </si>
  <si>
    <t>ENTRE 12 I 40 HORES</t>
  </si>
  <si>
    <t xml:space="preserve">Formulari de valoració prèvia de mèrits </t>
  </si>
  <si>
    <t>A)  Experiència professional en funcions equiparables a les del lloc a proveïr</t>
  </si>
  <si>
    <t xml:space="preserve">SECTOR PÚBLIC - Altres administracions públiques </t>
  </si>
  <si>
    <t>SECTOR PÚBLIC - Ajuntament d'Olesa de Montserrat</t>
  </si>
  <si>
    <t>SECTOR PRIVAT</t>
  </si>
  <si>
    <t xml:space="preserve">B) Per cursos i activitats formatives amb aprofitament i adients a la plaça a proveïr </t>
  </si>
  <si>
    <t>TOTAL MÈRITS</t>
  </si>
  <si>
    <r>
      <rPr>
        <b/>
        <sz val="9"/>
        <color theme="1"/>
        <rFont val="Verdana"/>
        <family val="2"/>
      </rPr>
      <t>Nom de la titulació</t>
    </r>
    <r>
      <rPr>
        <sz val="9"/>
        <color theme="1"/>
        <rFont val="Verdana"/>
        <family val="2"/>
      </rPr>
      <t xml:space="preserve"> (excepte la que dona accés a participar en el procés)</t>
    </r>
  </si>
  <si>
    <t>COGNOMS, NOM</t>
  </si>
  <si>
    <t>FINS A 12 HORES</t>
  </si>
  <si>
    <t>TOTAL EXPERIÈNCIA PROFESSIONAL (MÀXIM 6 PUNTS)</t>
  </si>
  <si>
    <t>0,40 x semestre treballat o fracció</t>
  </si>
  <si>
    <t>0,30 x semestre treballat o fracció</t>
  </si>
  <si>
    <t>TOTAL TITULACIONS ACADÈMIQUES (MÀXIM 2 PUNTS)</t>
  </si>
  <si>
    <t>C) Titulació universitària addicional o de grau superior, diferent de l'acreditada com a requisit d'accés</t>
  </si>
  <si>
    <t>0,20 x semestre treballat o fracció</t>
  </si>
  <si>
    <t>recompte</t>
  </si>
  <si>
    <t>semestres</t>
  </si>
  <si>
    <t>TOTAL ACCIONS FORMATIVES (MÀXIM 4 PUNTS)</t>
  </si>
  <si>
    <t>Altres títols universitaris propis (màsters o postgraus)</t>
  </si>
  <si>
    <t>Llicenciatura o grau</t>
  </si>
  <si>
    <t>Màster universitari (reconeixement reglat - oficial)</t>
  </si>
  <si>
    <t>D) Nivell superior de català</t>
  </si>
  <si>
    <t>E) nivell en competències digitals</t>
  </si>
  <si>
    <t>C) Titulacions acadèmiques complementàries o superiors</t>
  </si>
  <si>
    <t>màxim</t>
  </si>
  <si>
    <t>APARTAT</t>
  </si>
  <si>
    <t>D) Nivell superior català</t>
  </si>
  <si>
    <t>E) Nivell competències digitals (ACTIC / COMPETIC)</t>
  </si>
  <si>
    <t>Nivel Bàsic</t>
  </si>
  <si>
    <t>Nivell Mitjà</t>
  </si>
  <si>
    <t>Nivell Avançat</t>
  </si>
  <si>
    <t>Suficiència (C1)</t>
  </si>
  <si>
    <t xml:space="preserve">Superior (C2) </t>
  </si>
  <si>
    <t>2,00</t>
  </si>
  <si>
    <t>0,50</t>
  </si>
  <si>
    <t>Selecciona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</si>
</sst>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Yu Gothic Medium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Verdana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sz val="8"/>
      <color theme="1" tint="0.34998626667073579"/>
      <name val="Verdana"/>
      <family val="2"/>
    </font>
    <font>
      <sz val="10"/>
      <color theme="1"/>
      <name val="Calibri"/>
      <family val="2"/>
      <scheme val="minor"/>
    </font>
    <font>
      <b/>
      <i/>
      <sz val="8"/>
      <color theme="1" tint="0.34998626667073579"/>
      <name val="Verdana"/>
      <family val="2"/>
    </font>
    <font>
      <b/>
      <i/>
      <sz val="10"/>
      <name val="Verdana"/>
      <family val="2"/>
    </font>
    <font>
      <sz val="11"/>
      <name val="Calibri"/>
      <family val="2"/>
      <scheme val="minor"/>
    </font>
    <font>
      <sz val="12"/>
      <name val="Aptos"/>
      <family val="2"/>
    </font>
    <font>
      <b/>
      <sz val="12"/>
      <name val="Aptos"/>
      <family val="2"/>
    </font>
    <font>
      <sz val="8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2" fontId="4" fillId="3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locked="0"/>
    </xf>
    <xf numFmtId="2" fontId="7" fillId="4" borderId="1" xfId="0" applyNumberFormat="1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vertical="center"/>
      <protection locked="0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quotePrefix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2" fontId="9" fillId="6" borderId="8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9" fillId="6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2" fontId="9" fillId="6" borderId="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2" fontId="17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21" fillId="5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2" fontId="21" fillId="8" borderId="0" xfId="0" applyNumberFormat="1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2" fontId="3" fillId="9" borderId="8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justify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wrapText="1"/>
    </xf>
    <xf numFmtId="2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justify" vertical="center" wrapText="1"/>
    </xf>
    <xf numFmtId="0" fontId="27" fillId="0" borderId="0" xfId="0" applyFont="1" applyAlignment="1">
      <alignment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28" fillId="10" borderId="3" xfId="0" applyFont="1" applyFill="1" applyBorder="1" applyAlignment="1" applyProtection="1">
      <alignment horizontal="left" vertical="center" wrapText="1"/>
      <protection locked="0"/>
    </xf>
    <xf numFmtId="0" fontId="28" fillId="10" borderId="5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2" fontId="7" fillId="0" borderId="3" xfId="0" applyNumberFormat="1" applyFont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2" fillId="7" borderId="1" xfId="0" quotePrefix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"/>
        <family val="2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"/>
        <family val="2"/>
        <scheme val="none"/>
      </font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"/>
        <family val="2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"/>
        <family val="2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"/>
        <family val="2"/>
        <scheme val="none"/>
      </font>
      <alignment horizontal="justify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597EB3-97FF-4A36-B52F-7D0BDE2EBF86}" name="Tabla2" displayName="Tabla2" ref="A2:B6" totalsRowShown="0">
  <autoFilter ref="A2:B6" xr:uid="{61597EB3-97FF-4A36-B52F-7D0BDE2EBF86}"/>
  <tableColumns count="2">
    <tableColumn id="1" xr3:uid="{AD46D808-161A-4AD5-B775-2AD9A4E3503E}" name="C) Titulacions acadèmiques complementàries o superiors" dataDxfId="4"/>
    <tableColumn id="2" xr3:uid="{8291F04B-9FDD-44D5-BA5C-A8F86B44A3C6}" name="2,00" dataDxfId="3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C55A208-1A31-48AA-9960-E8A6B35FDF22}" name="Tabla3" displayName="Tabla3" ref="A7:B10" totalsRowShown="0">
  <autoFilter ref="A7:B10" xr:uid="{1C55A208-1A31-48AA-9960-E8A6B35FDF22}"/>
  <tableColumns count="2">
    <tableColumn id="1" xr3:uid="{488024E7-3E4C-4529-81E5-C224B20CFC46}" name="D) Nivell superior català"/>
    <tableColumn id="2" xr3:uid="{8B1A2CC2-0166-4FE2-AA89-5D236DAC8B24}" name="0,50" dataDxfId="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08A886E-3936-4E17-8054-FCFD6D94CB1D}" name="Tabla4" displayName="Tabla4" ref="A11:B15" totalsRowShown="0">
  <autoFilter ref="A11:B15" xr:uid="{708A886E-3936-4E17-8054-FCFD6D94CB1D}"/>
  <tableColumns count="2">
    <tableColumn id="1" xr3:uid="{7BC7EEE5-11BA-472E-B7D5-34FE96ECBF8C}" name="E) Nivell competències digitals (ACTIC / COMPETIC)" dataDxfId="1"/>
    <tableColumn id="2" xr3:uid="{7EBAAE1A-6D43-4F9B-9D31-77D6AF4891C3}" name="0,50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9557B-F66C-4C17-A2D2-46C9275E9B50}">
  <dimension ref="A1:B15"/>
  <sheetViews>
    <sheetView workbookViewId="0">
      <selection activeCell="A13" sqref="A13"/>
    </sheetView>
  </sheetViews>
  <sheetFormatPr baseColWidth="10" defaultColWidth="11.5546875" defaultRowHeight="15.6" x14ac:dyDescent="0.3"/>
  <cols>
    <col min="1" max="1" width="58.6640625" style="63" customWidth="1"/>
    <col min="2" max="2" width="13.88671875" style="66" customWidth="1"/>
    <col min="3" max="16384" width="11.5546875" style="63"/>
  </cols>
  <sheetData>
    <row r="1" spans="1:2" x14ac:dyDescent="0.3">
      <c r="A1" s="63" t="s">
        <v>44</v>
      </c>
      <c r="B1" s="66" t="s">
        <v>43</v>
      </c>
    </row>
    <row r="2" spans="1:2" ht="31.2" x14ac:dyDescent="0.3">
      <c r="A2" s="68" t="s">
        <v>42</v>
      </c>
      <c r="B2" s="69" t="s">
        <v>52</v>
      </c>
    </row>
    <row r="3" spans="1:2" x14ac:dyDescent="0.3">
      <c r="A3" s="64" t="s">
        <v>54</v>
      </c>
      <c r="B3" s="67">
        <v>0</v>
      </c>
    </row>
    <row r="4" spans="1:2" x14ac:dyDescent="0.3">
      <c r="A4" s="64" t="s">
        <v>37</v>
      </c>
      <c r="B4" s="67">
        <v>0.75</v>
      </c>
    </row>
    <row r="5" spans="1:2" x14ac:dyDescent="0.3">
      <c r="A5" s="64" t="s">
        <v>38</v>
      </c>
      <c r="B5" s="67">
        <v>1</v>
      </c>
    </row>
    <row r="6" spans="1:2" x14ac:dyDescent="0.3">
      <c r="A6" s="64" t="s">
        <v>39</v>
      </c>
      <c r="B6" s="67">
        <v>1.5</v>
      </c>
    </row>
    <row r="7" spans="1:2" x14ac:dyDescent="0.3">
      <c r="A7" s="70" t="s">
        <v>45</v>
      </c>
      <c r="B7" s="69" t="s">
        <v>53</v>
      </c>
    </row>
    <row r="8" spans="1:2" x14ac:dyDescent="0.3">
      <c r="A8" s="64" t="s">
        <v>54</v>
      </c>
      <c r="B8" s="67">
        <v>0</v>
      </c>
    </row>
    <row r="9" spans="1:2" x14ac:dyDescent="0.3">
      <c r="A9" s="64" t="s">
        <v>50</v>
      </c>
      <c r="B9" s="67">
        <v>0</v>
      </c>
    </row>
    <row r="10" spans="1:2" x14ac:dyDescent="0.3">
      <c r="A10" s="65" t="s">
        <v>51</v>
      </c>
      <c r="B10" s="67">
        <v>0.5</v>
      </c>
    </row>
    <row r="11" spans="1:2" x14ac:dyDescent="0.3">
      <c r="A11" s="71" t="s">
        <v>46</v>
      </c>
      <c r="B11" s="69" t="s">
        <v>53</v>
      </c>
    </row>
    <row r="12" spans="1:2" x14ac:dyDescent="0.3">
      <c r="A12" s="64" t="s">
        <v>54</v>
      </c>
      <c r="B12" s="67">
        <v>0</v>
      </c>
    </row>
    <row r="13" spans="1:2" x14ac:dyDescent="0.3">
      <c r="A13" s="64" t="s">
        <v>47</v>
      </c>
      <c r="B13" s="67">
        <v>0.1</v>
      </c>
    </row>
    <row r="14" spans="1:2" x14ac:dyDescent="0.3">
      <c r="A14" s="64" t="s">
        <v>48</v>
      </c>
      <c r="B14" s="67">
        <v>0.25</v>
      </c>
    </row>
    <row r="15" spans="1:2" x14ac:dyDescent="0.3">
      <c r="A15" s="64" t="s">
        <v>49</v>
      </c>
      <c r="B15" s="67">
        <v>0.5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T119"/>
  <sheetViews>
    <sheetView tabSelected="1" topLeftCell="A100" zoomScaleNormal="100" workbookViewId="0">
      <selection activeCell="H113" sqref="H113"/>
    </sheetView>
  </sheetViews>
  <sheetFormatPr baseColWidth="10" defaultColWidth="11.44140625" defaultRowHeight="14.4" x14ac:dyDescent="0.3"/>
  <cols>
    <col min="1" max="1" width="10.33203125" style="7" customWidth="1"/>
    <col min="2" max="3" width="44.33203125" style="7" customWidth="1"/>
    <col min="4" max="4" width="13.6640625" style="1" customWidth="1"/>
    <col min="5" max="5" width="14.5546875" style="1" customWidth="1"/>
    <col min="6" max="9" width="14.5546875" style="7" customWidth="1"/>
    <col min="10" max="10" width="11.44140625" style="7"/>
    <col min="11" max="11" width="23.5546875" style="7" bestFit="1" customWidth="1"/>
    <col min="12" max="12" width="13.88671875" style="7" bestFit="1" customWidth="1"/>
    <col min="13" max="16384" width="11.44140625" style="7"/>
  </cols>
  <sheetData>
    <row r="1" spans="1:409" ht="22.2" x14ac:dyDescent="0.3">
      <c r="A1" s="77" t="s">
        <v>18</v>
      </c>
      <c r="B1" s="77"/>
      <c r="C1" s="77"/>
      <c r="D1" s="77"/>
      <c r="E1" s="77"/>
      <c r="F1" s="7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</row>
    <row r="3" spans="1:409" ht="15" customHeight="1" x14ac:dyDescent="0.3">
      <c r="A3" s="18" t="s">
        <v>0</v>
      </c>
      <c r="B3" s="19"/>
      <c r="C3" s="19"/>
      <c r="D3" s="19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</row>
    <row r="4" spans="1:409" ht="20.100000000000001" customHeight="1" x14ac:dyDescent="0.3">
      <c r="A4" s="80"/>
      <c r="B4" s="81"/>
      <c r="C4" s="81"/>
      <c r="D4" s="81"/>
      <c r="E4" s="81"/>
      <c r="F4" s="82"/>
    </row>
    <row r="6" spans="1:409" s="31" customFormat="1" ht="15" customHeight="1" x14ac:dyDescent="0.3">
      <c r="A6" s="85" t="s">
        <v>26</v>
      </c>
      <c r="B6" s="83"/>
      <c r="C6" s="83"/>
      <c r="D6" s="41"/>
      <c r="E6" s="83" t="s">
        <v>1</v>
      </c>
      <c r="F6" s="84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</row>
    <row r="7" spans="1:409" ht="20.100000000000001" customHeight="1" x14ac:dyDescent="0.3">
      <c r="A7" s="86"/>
      <c r="B7" s="87"/>
      <c r="C7" s="87"/>
      <c r="D7" s="88"/>
      <c r="E7" s="89"/>
      <c r="F7" s="90"/>
    </row>
    <row r="8" spans="1:409" ht="15" customHeight="1" x14ac:dyDescent="0.3">
      <c r="A8" s="95" t="s">
        <v>2</v>
      </c>
      <c r="B8" s="95"/>
      <c r="C8" s="95"/>
      <c r="D8" s="95"/>
      <c r="E8" s="95"/>
      <c r="F8" s="9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</row>
    <row r="9" spans="1:409" ht="24.9" customHeight="1" x14ac:dyDescent="0.3">
      <c r="A9" s="23"/>
      <c r="B9" s="4"/>
      <c r="C9" s="4"/>
      <c r="D9" s="4"/>
      <c r="E9" s="5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</row>
    <row r="10" spans="1:409" ht="30.75" customHeight="1" x14ac:dyDescent="0.3">
      <c r="A10" s="96" t="s">
        <v>19</v>
      </c>
      <c r="B10" s="97"/>
      <c r="C10" s="97"/>
      <c r="D10" s="97"/>
      <c r="E10" s="97"/>
      <c r="F10" s="9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</row>
    <row r="11" spans="1:409" ht="15" customHeight="1" x14ac:dyDescent="0.3">
      <c r="A11" s="91" t="s">
        <v>21</v>
      </c>
      <c r="B11" s="92"/>
      <c r="C11" s="92"/>
      <c r="D11" s="93" t="s">
        <v>29</v>
      </c>
      <c r="E11" s="93"/>
      <c r="F11" s="9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</row>
    <row r="12" spans="1:409" ht="22.8" x14ac:dyDescent="0.3">
      <c r="A12" s="35" t="s">
        <v>3</v>
      </c>
      <c r="B12" s="35" t="s">
        <v>4</v>
      </c>
      <c r="C12" s="35" t="s">
        <v>5</v>
      </c>
      <c r="D12" s="35" t="s">
        <v>6</v>
      </c>
      <c r="E12" s="35" t="s">
        <v>7</v>
      </c>
      <c r="F12" s="35" t="s">
        <v>12</v>
      </c>
      <c r="G12" s="58" t="s">
        <v>35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</row>
    <row r="13" spans="1:409" x14ac:dyDescent="0.3">
      <c r="A13" s="10">
        <v>1</v>
      </c>
      <c r="B13" s="24"/>
      <c r="C13" s="24"/>
      <c r="D13" s="55"/>
      <c r="E13" s="56"/>
      <c r="F13" s="25">
        <f>ROUND(($E13-$D13)/182.5,2)*0.4</f>
        <v>0</v>
      </c>
      <c r="G13" s="57" t="str">
        <f>IF(F13&gt;0,ROUND(($E13-$D13)/182.5,2),"")</f>
        <v/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</row>
    <row r="14" spans="1:409" x14ac:dyDescent="0.3">
      <c r="A14" s="10">
        <v>2</v>
      </c>
      <c r="B14" s="24"/>
      <c r="C14" s="24"/>
      <c r="D14" s="55"/>
      <c r="E14" s="56"/>
      <c r="F14" s="25">
        <f t="shared" ref="F14:F22" si="0">ROUND(($E14-$D14)/182.5,2)*0.4</f>
        <v>0</v>
      </c>
      <c r="G14" s="57" t="str">
        <f t="shared" ref="G14:G22" si="1">IF(F14&gt;0,ROUND(($E14-$D14)/182.5,2),"")</f>
        <v/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</row>
    <row r="15" spans="1:409" x14ac:dyDescent="0.3">
      <c r="A15" s="10">
        <v>3</v>
      </c>
      <c r="B15" s="24"/>
      <c r="C15" s="24"/>
      <c r="D15" s="55"/>
      <c r="E15" s="56"/>
      <c r="F15" s="25">
        <f t="shared" si="0"/>
        <v>0</v>
      </c>
      <c r="G15" s="57" t="str">
        <f t="shared" si="1"/>
        <v/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</row>
    <row r="16" spans="1:409" x14ac:dyDescent="0.3">
      <c r="A16" s="10">
        <v>4</v>
      </c>
      <c r="B16" s="24"/>
      <c r="C16" s="24"/>
      <c r="D16" s="55"/>
      <c r="E16" s="56"/>
      <c r="F16" s="25">
        <f t="shared" si="0"/>
        <v>0</v>
      </c>
      <c r="G16" s="57" t="str">
        <f t="shared" si="1"/>
        <v/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</row>
    <row r="17" spans="1:409" x14ac:dyDescent="0.3">
      <c r="A17" s="10">
        <v>5</v>
      </c>
      <c r="B17" s="24"/>
      <c r="C17" s="24"/>
      <c r="D17" s="55"/>
      <c r="E17" s="56"/>
      <c r="F17" s="25">
        <f t="shared" si="0"/>
        <v>0</v>
      </c>
      <c r="G17" s="57" t="str">
        <f t="shared" si="1"/>
        <v/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</row>
    <row r="18" spans="1:409" x14ac:dyDescent="0.3">
      <c r="A18" s="10">
        <v>6</v>
      </c>
      <c r="B18" s="24"/>
      <c r="C18" s="24"/>
      <c r="D18" s="55"/>
      <c r="E18" s="56"/>
      <c r="F18" s="25">
        <f t="shared" si="0"/>
        <v>0</v>
      </c>
      <c r="G18" s="57" t="str">
        <f t="shared" si="1"/>
        <v/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</row>
    <row r="19" spans="1:409" x14ac:dyDescent="0.3">
      <c r="A19" s="10">
        <v>7</v>
      </c>
      <c r="B19" s="24"/>
      <c r="C19" s="24"/>
      <c r="D19" s="55"/>
      <c r="E19" s="56"/>
      <c r="F19" s="25">
        <f t="shared" si="0"/>
        <v>0</v>
      </c>
      <c r="G19" s="57" t="str">
        <f t="shared" si="1"/>
        <v/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</row>
    <row r="20" spans="1:409" x14ac:dyDescent="0.3">
      <c r="A20" s="10">
        <v>8</v>
      </c>
      <c r="B20" s="24"/>
      <c r="C20" s="24"/>
      <c r="D20" s="55"/>
      <c r="E20" s="56"/>
      <c r="F20" s="25">
        <f t="shared" si="0"/>
        <v>0</v>
      </c>
      <c r="G20" s="57" t="str">
        <f t="shared" si="1"/>
        <v/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</row>
    <row r="21" spans="1:409" x14ac:dyDescent="0.3">
      <c r="A21" s="10">
        <v>9</v>
      </c>
      <c r="B21" s="24"/>
      <c r="C21" s="24"/>
      <c r="D21" s="55"/>
      <c r="E21" s="56"/>
      <c r="F21" s="25">
        <f t="shared" si="0"/>
        <v>0</v>
      </c>
      <c r="G21" s="57" t="str">
        <f t="shared" si="1"/>
        <v/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</row>
    <row r="22" spans="1:409" ht="15" thickBot="1" x14ac:dyDescent="0.35">
      <c r="A22" s="10">
        <v>10</v>
      </c>
      <c r="B22" s="24"/>
      <c r="C22" s="24"/>
      <c r="D22" s="55"/>
      <c r="E22" s="56"/>
      <c r="F22" s="25">
        <f t="shared" si="0"/>
        <v>0</v>
      </c>
      <c r="G22" s="57" t="str">
        <f t="shared" si="1"/>
        <v/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</row>
    <row r="23" spans="1:409" ht="15" thickBot="1" x14ac:dyDescent="0.35">
      <c r="A23" s="13"/>
      <c r="B23" s="14"/>
      <c r="C23" s="14"/>
      <c r="D23" s="78" t="s">
        <v>11</v>
      </c>
      <c r="E23" s="79"/>
      <c r="F23" s="26">
        <f>SUM(F13:F22)</f>
        <v>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</row>
    <row r="24" spans="1:409" ht="24.9" customHeight="1" x14ac:dyDescent="0.3">
      <c r="A24" s="6"/>
      <c r="B24" s="22"/>
      <c r="C24" s="22"/>
      <c r="D24" s="2"/>
      <c r="E24" s="2"/>
      <c r="F24" s="22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</row>
    <row r="25" spans="1:409" ht="15" customHeight="1" x14ac:dyDescent="0.3">
      <c r="A25" s="91" t="s">
        <v>20</v>
      </c>
      <c r="B25" s="92"/>
      <c r="C25" s="92"/>
      <c r="D25" s="93" t="s">
        <v>30</v>
      </c>
      <c r="E25" s="93"/>
      <c r="F25" s="94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</row>
    <row r="26" spans="1:409" ht="22.8" x14ac:dyDescent="0.3">
      <c r="A26" s="35" t="s">
        <v>3</v>
      </c>
      <c r="B26" s="35" t="s">
        <v>4</v>
      </c>
      <c r="C26" s="35" t="s">
        <v>5</v>
      </c>
      <c r="D26" s="35" t="s">
        <v>6</v>
      </c>
      <c r="E26" s="35" t="s">
        <v>7</v>
      </c>
      <c r="F26" s="35" t="s">
        <v>12</v>
      </c>
      <c r="G26" s="58" t="s">
        <v>35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</row>
    <row r="27" spans="1:409" x14ac:dyDescent="0.3">
      <c r="A27" s="10">
        <v>1</v>
      </c>
      <c r="B27" s="24"/>
      <c r="C27" s="27"/>
      <c r="D27" s="55"/>
      <c r="E27" s="56"/>
      <c r="F27" s="25">
        <f>ROUND(($E27-$D27)/182.5,2)*0.3</f>
        <v>0</v>
      </c>
      <c r="G27" s="57" t="str">
        <f>IF(F27&gt;0,ROUND(($E27-$D27)/182.5,2),"")</f>
        <v/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</row>
    <row r="28" spans="1:409" x14ac:dyDescent="0.3">
      <c r="A28" s="10">
        <v>2</v>
      </c>
      <c r="B28" s="24"/>
      <c r="C28" s="24"/>
      <c r="D28" s="55"/>
      <c r="E28" s="56"/>
      <c r="F28" s="25">
        <f t="shared" ref="F28:F36" si="2">ROUND(($E28-$D28)/182.5,2)*0.3</f>
        <v>0</v>
      </c>
      <c r="G28" s="57" t="str">
        <f t="shared" ref="G28:G36" si="3">IF(F28&gt;0,ROUND(($E28-$D28)/182.5,2),"")</f>
        <v/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</row>
    <row r="29" spans="1:409" x14ac:dyDescent="0.3">
      <c r="A29" s="10">
        <v>3</v>
      </c>
      <c r="B29" s="24"/>
      <c r="C29" s="24"/>
      <c r="D29" s="55"/>
      <c r="E29" s="56"/>
      <c r="F29" s="25">
        <f t="shared" si="2"/>
        <v>0</v>
      </c>
      <c r="G29" s="57" t="str">
        <f t="shared" si="3"/>
        <v/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</row>
    <row r="30" spans="1:409" x14ac:dyDescent="0.3">
      <c r="A30" s="10">
        <v>4</v>
      </c>
      <c r="B30" s="24"/>
      <c r="C30" s="24"/>
      <c r="D30" s="55"/>
      <c r="E30" s="56"/>
      <c r="F30" s="25">
        <f t="shared" si="2"/>
        <v>0</v>
      </c>
      <c r="G30" s="57" t="str">
        <f t="shared" si="3"/>
        <v/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</row>
    <row r="31" spans="1:409" x14ac:dyDescent="0.3">
      <c r="A31" s="10">
        <v>5</v>
      </c>
      <c r="B31" s="24"/>
      <c r="C31" s="24"/>
      <c r="D31" s="55"/>
      <c r="E31" s="56"/>
      <c r="F31" s="25">
        <f t="shared" si="2"/>
        <v>0</v>
      </c>
      <c r="G31" s="57" t="str">
        <f t="shared" si="3"/>
        <v/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</row>
    <row r="32" spans="1:409" x14ac:dyDescent="0.3">
      <c r="A32" s="10">
        <v>6</v>
      </c>
      <c r="B32" s="24"/>
      <c r="C32" s="24"/>
      <c r="D32" s="55"/>
      <c r="E32" s="56"/>
      <c r="F32" s="25">
        <f t="shared" si="2"/>
        <v>0</v>
      </c>
      <c r="G32" s="57" t="str">
        <f t="shared" si="3"/>
        <v/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</row>
    <row r="33" spans="1:409" x14ac:dyDescent="0.3">
      <c r="A33" s="10">
        <v>7</v>
      </c>
      <c r="B33" s="24"/>
      <c r="C33" s="24"/>
      <c r="D33" s="55"/>
      <c r="E33" s="56"/>
      <c r="F33" s="25">
        <f t="shared" si="2"/>
        <v>0</v>
      </c>
      <c r="G33" s="57" t="str">
        <f t="shared" si="3"/>
        <v/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</row>
    <row r="34" spans="1:409" x14ac:dyDescent="0.3">
      <c r="A34" s="10">
        <v>8</v>
      </c>
      <c r="B34" s="24"/>
      <c r="C34" s="24"/>
      <c r="D34" s="55"/>
      <c r="E34" s="56"/>
      <c r="F34" s="25">
        <f t="shared" si="2"/>
        <v>0</v>
      </c>
      <c r="G34" s="57" t="str">
        <f t="shared" si="3"/>
        <v/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</row>
    <row r="35" spans="1:409" x14ac:dyDescent="0.3">
      <c r="A35" s="10">
        <v>9</v>
      </c>
      <c r="B35" s="24"/>
      <c r="C35" s="24"/>
      <c r="D35" s="55"/>
      <c r="E35" s="56"/>
      <c r="F35" s="25">
        <f t="shared" si="2"/>
        <v>0</v>
      </c>
      <c r="G35" s="57" t="str">
        <f t="shared" si="3"/>
        <v/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</row>
    <row r="36" spans="1:409" ht="15" thickBot="1" x14ac:dyDescent="0.35">
      <c r="A36" s="10">
        <v>10</v>
      </c>
      <c r="B36" s="24"/>
      <c r="C36" s="24"/>
      <c r="D36" s="55"/>
      <c r="E36" s="56"/>
      <c r="F36" s="25">
        <f t="shared" si="2"/>
        <v>0</v>
      </c>
      <c r="G36" s="57" t="str">
        <f t="shared" si="3"/>
        <v/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</row>
    <row r="37" spans="1:409" ht="15" thickBot="1" x14ac:dyDescent="0.35">
      <c r="A37" s="13"/>
      <c r="B37" s="14"/>
      <c r="C37" s="14"/>
      <c r="D37" s="78" t="s">
        <v>11</v>
      </c>
      <c r="E37" s="79"/>
      <c r="F37" s="26">
        <f>SUM(F27:F36)</f>
        <v>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</row>
    <row r="38" spans="1:409" ht="24.9" customHeight="1" x14ac:dyDescent="0.3">
      <c r="A38" s="6"/>
      <c r="B38" s="22"/>
      <c r="C38" s="22"/>
      <c r="D38" s="2"/>
      <c r="E38" s="2"/>
      <c r="F38" s="2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</row>
    <row r="39" spans="1:409" ht="15" customHeight="1" x14ac:dyDescent="0.3">
      <c r="A39" s="91" t="s">
        <v>22</v>
      </c>
      <c r="B39" s="92"/>
      <c r="C39" s="92"/>
      <c r="D39" s="93" t="s">
        <v>33</v>
      </c>
      <c r="E39" s="93"/>
      <c r="F39" s="94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</row>
    <row r="40" spans="1:409" ht="22.8" x14ac:dyDescent="0.3">
      <c r="A40" s="35" t="s">
        <v>3</v>
      </c>
      <c r="B40" s="35" t="s">
        <v>4</v>
      </c>
      <c r="C40" s="35" t="s">
        <v>5</v>
      </c>
      <c r="D40" s="35" t="s">
        <v>6</v>
      </c>
      <c r="E40" s="35" t="s">
        <v>7</v>
      </c>
      <c r="F40" s="35" t="s">
        <v>12</v>
      </c>
      <c r="G40" s="58" t="s">
        <v>35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</row>
    <row r="41" spans="1:409" x14ac:dyDescent="0.3">
      <c r="A41" s="10">
        <v>1</v>
      </c>
      <c r="B41" s="24"/>
      <c r="C41" s="27"/>
      <c r="D41" s="55"/>
      <c r="E41" s="56"/>
      <c r="F41" s="25">
        <f>ROUND(($E41-$D41)/182.5,2)*0.2</f>
        <v>0</v>
      </c>
      <c r="G41" s="57" t="str">
        <f>IF(F41&gt;0,ROUND(($E41-$D41)/182.5,2),"")</f>
        <v/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</row>
    <row r="42" spans="1:409" x14ac:dyDescent="0.3">
      <c r="A42" s="10">
        <v>2</v>
      </c>
      <c r="B42" s="24"/>
      <c r="C42" s="24"/>
      <c r="D42" s="55"/>
      <c r="E42" s="56"/>
      <c r="F42" s="25">
        <f t="shared" ref="F42:F50" si="4">ROUND(($E42-$D42)/182.5,2)*0.2</f>
        <v>0</v>
      </c>
      <c r="G42" s="57" t="str">
        <f t="shared" ref="G42:G50" si="5">IF(F42&gt;0,ROUND(($E42-$D42)/182.5,2),"")</f>
        <v/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</row>
    <row r="43" spans="1:409" x14ac:dyDescent="0.3">
      <c r="A43" s="10">
        <v>3</v>
      </c>
      <c r="B43" s="24"/>
      <c r="C43" s="24"/>
      <c r="D43" s="55"/>
      <c r="E43" s="56"/>
      <c r="F43" s="25">
        <f t="shared" si="4"/>
        <v>0</v>
      </c>
      <c r="G43" s="57" t="str">
        <f t="shared" si="5"/>
        <v/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</row>
    <row r="44" spans="1:409" x14ac:dyDescent="0.3">
      <c r="A44" s="10">
        <v>4</v>
      </c>
      <c r="B44" s="24"/>
      <c r="C44" s="24"/>
      <c r="D44" s="55"/>
      <c r="E44" s="56"/>
      <c r="F44" s="25">
        <f t="shared" si="4"/>
        <v>0</v>
      </c>
      <c r="G44" s="57" t="str">
        <f t="shared" si="5"/>
        <v/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</row>
    <row r="45" spans="1:409" x14ac:dyDescent="0.3">
      <c r="A45" s="10">
        <v>5</v>
      </c>
      <c r="B45" s="24"/>
      <c r="C45" s="24"/>
      <c r="D45" s="55"/>
      <c r="E45" s="56"/>
      <c r="F45" s="25">
        <f t="shared" si="4"/>
        <v>0</v>
      </c>
      <c r="G45" s="57" t="str">
        <f t="shared" si="5"/>
        <v/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</row>
    <row r="46" spans="1:409" x14ac:dyDescent="0.3">
      <c r="A46" s="10">
        <v>6</v>
      </c>
      <c r="B46" s="24"/>
      <c r="C46" s="24"/>
      <c r="D46" s="55"/>
      <c r="E46" s="56"/>
      <c r="F46" s="25">
        <f t="shared" si="4"/>
        <v>0</v>
      </c>
      <c r="G46" s="57" t="str">
        <f t="shared" si="5"/>
        <v/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</row>
    <row r="47" spans="1:409" ht="14.4" customHeight="1" x14ac:dyDescent="0.3">
      <c r="A47" s="10">
        <v>7</v>
      </c>
      <c r="B47" s="24"/>
      <c r="C47" s="24"/>
      <c r="D47" s="55"/>
      <c r="E47" s="56"/>
      <c r="F47" s="25">
        <f t="shared" si="4"/>
        <v>0</v>
      </c>
      <c r="G47" s="57" t="str">
        <f t="shared" si="5"/>
        <v/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</row>
    <row r="48" spans="1:409" x14ac:dyDescent="0.3">
      <c r="A48" s="10">
        <v>8</v>
      </c>
      <c r="B48" s="24"/>
      <c r="C48" s="24"/>
      <c r="D48" s="55"/>
      <c r="E48" s="56"/>
      <c r="F48" s="25">
        <f t="shared" si="4"/>
        <v>0</v>
      </c>
      <c r="G48" s="57" t="str">
        <f t="shared" si="5"/>
        <v/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</row>
    <row r="49" spans="1:410" x14ac:dyDescent="0.3">
      <c r="A49" s="10">
        <v>9</v>
      </c>
      <c r="B49" s="24"/>
      <c r="C49" s="24"/>
      <c r="D49" s="55"/>
      <c r="E49" s="56"/>
      <c r="F49" s="25">
        <f t="shared" si="4"/>
        <v>0</v>
      </c>
      <c r="G49" s="57" t="str">
        <f t="shared" si="5"/>
        <v/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</row>
    <row r="50" spans="1:410" ht="15" thickBot="1" x14ac:dyDescent="0.35">
      <c r="A50" s="10">
        <v>10</v>
      </c>
      <c r="B50" s="24"/>
      <c r="C50" s="24"/>
      <c r="D50" s="55"/>
      <c r="E50" s="56"/>
      <c r="F50" s="25">
        <f t="shared" si="4"/>
        <v>0</v>
      </c>
      <c r="G50" s="57" t="str">
        <f t="shared" si="5"/>
        <v/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</row>
    <row r="51" spans="1:410" ht="15" thickBot="1" x14ac:dyDescent="0.35">
      <c r="A51" s="13"/>
      <c r="B51" s="14"/>
      <c r="C51" s="14"/>
      <c r="D51" s="78" t="s">
        <v>11</v>
      </c>
      <c r="E51" s="79"/>
      <c r="F51" s="26">
        <f>SUM(F41:F50)</f>
        <v>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</row>
    <row r="52" spans="1:410" ht="15" thickBot="1" x14ac:dyDescent="0.35">
      <c r="A52" s="23"/>
      <c r="B52" s="4"/>
      <c r="C52" s="4"/>
      <c r="D52" s="4"/>
      <c r="E52" s="5"/>
      <c r="F52" s="9">
        <f>F23+F37+F51</f>
        <v>0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</row>
    <row r="53" spans="1:410" ht="23.25" customHeight="1" thickBot="1" x14ac:dyDescent="0.35">
      <c r="A53" s="99" t="s">
        <v>28</v>
      </c>
      <c r="B53" s="100"/>
      <c r="C53" s="100"/>
      <c r="D53" s="100"/>
      <c r="E53" s="101"/>
      <c r="F53" s="39">
        <f>IF(F52&gt;6,6,F52)</f>
        <v>0</v>
      </c>
    </row>
    <row r="56" spans="1:410" ht="30.75" customHeight="1" x14ac:dyDescent="0.3">
      <c r="A56" s="96" t="s">
        <v>23</v>
      </c>
      <c r="B56" s="97"/>
      <c r="C56" s="97"/>
      <c r="D56" s="97"/>
      <c r="E56" s="97"/>
      <c r="F56" s="97"/>
      <c r="G56" s="97"/>
      <c r="H56" s="97"/>
      <c r="I56" s="98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6"/>
      <c r="OR56" s="6"/>
      <c r="OS56" s="6"/>
      <c r="OT56" s="6"/>
    </row>
    <row r="57" spans="1:410" ht="22.8" x14ac:dyDescent="0.3">
      <c r="A57" s="3" t="s">
        <v>3</v>
      </c>
      <c r="B57" s="105" t="s">
        <v>9</v>
      </c>
      <c r="C57" s="105"/>
      <c r="D57" s="34" t="s">
        <v>10</v>
      </c>
      <c r="E57" s="36" t="s">
        <v>27</v>
      </c>
      <c r="F57" s="36" t="s">
        <v>17</v>
      </c>
      <c r="G57" s="36" t="s">
        <v>13</v>
      </c>
      <c r="H57" s="36" t="s">
        <v>14</v>
      </c>
      <c r="I57" s="37" t="s">
        <v>15</v>
      </c>
    </row>
    <row r="58" spans="1:410" x14ac:dyDescent="0.3">
      <c r="A58" s="10">
        <v>1</v>
      </c>
      <c r="B58" s="102"/>
      <c r="C58" s="102"/>
      <c r="D58" s="72"/>
      <c r="E58" s="25" t="str">
        <f>IF(AND(D58&gt;=1,D58&lt;=11),0.1,"")</f>
        <v/>
      </c>
      <c r="F58" s="25" t="str">
        <f>IF(AND(D58&gt;=12,D58&lt;=40),0.2,"")</f>
        <v/>
      </c>
      <c r="G58" s="25" t="str">
        <f>IF(AND(D58&gt;=41,D58&lt;=100),0.4,"")</f>
        <v/>
      </c>
      <c r="H58" s="25" t="str">
        <f>IF(AND(D58&gt;=101,D58&lt;=200),0.6,"")</f>
        <v/>
      </c>
      <c r="I58" s="25" t="str">
        <f>IF(D58&gt;=201,0.75,"")</f>
        <v/>
      </c>
    </row>
    <row r="59" spans="1:410" x14ac:dyDescent="0.3">
      <c r="A59" s="10">
        <v>2</v>
      </c>
      <c r="B59" s="102"/>
      <c r="C59" s="102"/>
      <c r="D59" s="72"/>
      <c r="E59" s="25" t="str">
        <f t="shared" ref="E59:E77" si="6">IF(AND(D59&gt;=1,D59&lt;=11),0.1,"")</f>
        <v/>
      </c>
      <c r="F59" s="25" t="str">
        <f t="shared" ref="F59:F77" si="7">IF(AND(D59&gt;=12,D59&lt;=40),0.2,"")</f>
        <v/>
      </c>
      <c r="G59" s="25" t="str">
        <f t="shared" ref="G59:G77" si="8">IF(AND(D59&gt;=41,D59&lt;=100),0.4,"")</f>
        <v/>
      </c>
      <c r="H59" s="25" t="str">
        <f t="shared" ref="H59:H77" si="9">IF(AND(D59&gt;=101,D59&lt;=200),0.6,"")</f>
        <v/>
      </c>
      <c r="I59" s="25" t="str">
        <f t="shared" ref="I59:I77" si="10">IF(D59&gt;=201,0.75,"")</f>
        <v/>
      </c>
    </row>
    <row r="60" spans="1:410" x14ac:dyDescent="0.3">
      <c r="A60" s="10">
        <v>3</v>
      </c>
      <c r="B60" s="102"/>
      <c r="C60" s="102"/>
      <c r="D60" s="72"/>
      <c r="E60" s="25" t="str">
        <f t="shared" ref="E60:E97" si="11">IF(AND(D60&gt;=1,D60&lt;=11),0.1,"")</f>
        <v/>
      </c>
      <c r="F60" s="25" t="str">
        <f t="shared" ref="F60:F97" si="12">IF(AND(D60&gt;=12,D60&lt;=40),0.2,"")</f>
        <v/>
      </c>
      <c r="G60" s="25" t="str">
        <f t="shared" ref="G60:G97" si="13">IF(AND(D60&gt;=41,D60&lt;=100),0.4,"")</f>
        <v/>
      </c>
      <c r="H60" s="25" t="str">
        <f t="shared" ref="H60:H97" si="14">IF(AND(D60&gt;=101,D60&lt;=200),0.6,"")</f>
        <v/>
      </c>
      <c r="I60" s="25" t="str">
        <f t="shared" ref="I60:I97" si="15">IF(D60&gt;=201,0.75,"")</f>
        <v/>
      </c>
    </row>
    <row r="61" spans="1:410" x14ac:dyDescent="0.3">
      <c r="A61" s="10">
        <v>4</v>
      </c>
      <c r="B61" s="102"/>
      <c r="C61" s="102"/>
      <c r="D61" s="72"/>
      <c r="E61" s="25" t="str">
        <f t="shared" si="11"/>
        <v/>
      </c>
      <c r="F61" s="25" t="str">
        <f t="shared" si="12"/>
        <v/>
      </c>
      <c r="G61" s="25" t="str">
        <f t="shared" si="13"/>
        <v/>
      </c>
      <c r="H61" s="25" t="str">
        <f t="shared" si="14"/>
        <v/>
      </c>
      <c r="I61" s="25" t="str">
        <f t="shared" si="15"/>
        <v/>
      </c>
    </row>
    <row r="62" spans="1:410" ht="14.4" customHeight="1" x14ac:dyDescent="0.3">
      <c r="A62" s="10">
        <v>5</v>
      </c>
      <c r="B62" s="102"/>
      <c r="C62" s="102"/>
      <c r="D62" s="72"/>
      <c r="E62" s="25" t="str">
        <f t="shared" si="11"/>
        <v/>
      </c>
      <c r="F62" s="25" t="str">
        <f t="shared" si="12"/>
        <v/>
      </c>
      <c r="G62" s="25" t="str">
        <f t="shared" si="13"/>
        <v/>
      </c>
      <c r="H62" s="25" t="str">
        <f t="shared" si="14"/>
        <v/>
      </c>
      <c r="I62" s="25" t="str">
        <f t="shared" si="15"/>
        <v/>
      </c>
    </row>
    <row r="63" spans="1:410" x14ac:dyDescent="0.3">
      <c r="A63" s="10">
        <v>6</v>
      </c>
      <c r="B63" s="102"/>
      <c r="C63" s="102"/>
      <c r="D63" s="72"/>
      <c r="E63" s="25" t="str">
        <f t="shared" si="11"/>
        <v/>
      </c>
      <c r="F63" s="25" t="str">
        <f t="shared" si="12"/>
        <v/>
      </c>
      <c r="G63" s="25" t="str">
        <f t="shared" si="13"/>
        <v/>
      </c>
      <c r="H63" s="25" t="str">
        <f t="shared" si="14"/>
        <v/>
      </c>
      <c r="I63" s="25" t="str">
        <f t="shared" si="15"/>
        <v/>
      </c>
    </row>
    <row r="64" spans="1:410" x14ac:dyDescent="0.3">
      <c r="A64" s="10">
        <v>7</v>
      </c>
      <c r="B64" s="102"/>
      <c r="C64" s="102"/>
      <c r="D64" s="72"/>
      <c r="E64" s="25" t="str">
        <f t="shared" si="11"/>
        <v/>
      </c>
      <c r="F64" s="25" t="str">
        <f t="shared" si="12"/>
        <v/>
      </c>
      <c r="G64" s="25" t="str">
        <f t="shared" si="13"/>
        <v/>
      </c>
      <c r="H64" s="25" t="str">
        <f t="shared" si="14"/>
        <v/>
      </c>
      <c r="I64" s="25" t="str">
        <f t="shared" si="15"/>
        <v/>
      </c>
    </row>
    <row r="65" spans="1:9" x14ac:dyDescent="0.3">
      <c r="A65" s="10">
        <v>8</v>
      </c>
      <c r="B65" s="102"/>
      <c r="C65" s="102"/>
      <c r="D65" s="72"/>
      <c r="E65" s="25" t="str">
        <f t="shared" si="11"/>
        <v/>
      </c>
      <c r="F65" s="25" t="str">
        <f t="shared" si="12"/>
        <v/>
      </c>
      <c r="G65" s="25" t="str">
        <f t="shared" si="13"/>
        <v/>
      </c>
      <c r="H65" s="25" t="str">
        <f t="shared" si="14"/>
        <v/>
      </c>
      <c r="I65" s="25" t="str">
        <f t="shared" si="15"/>
        <v/>
      </c>
    </row>
    <row r="66" spans="1:9" x14ac:dyDescent="0.3">
      <c r="A66" s="10">
        <v>9</v>
      </c>
      <c r="B66" s="102"/>
      <c r="C66" s="102"/>
      <c r="D66" s="72"/>
      <c r="E66" s="25" t="str">
        <f t="shared" si="11"/>
        <v/>
      </c>
      <c r="F66" s="25" t="str">
        <f t="shared" si="12"/>
        <v/>
      </c>
      <c r="G66" s="25" t="str">
        <f t="shared" si="13"/>
        <v/>
      </c>
      <c r="H66" s="25" t="str">
        <f t="shared" si="14"/>
        <v/>
      </c>
      <c r="I66" s="25" t="str">
        <f t="shared" si="15"/>
        <v/>
      </c>
    </row>
    <row r="67" spans="1:9" x14ac:dyDescent="0.3">
      <c r="A67" s="10">
        <v>10</v>
      </c>
      <c r="B67" s="102"/>
      <c r="C67" s="102"/>
      <c r="D67" s="72"/>
      <c r="E67" s="25" t="str">
        <f t="shared" si="11"/>
        <v/>
      </c>
      <c r="F67" s="25" t="str">
        <f t="shared" si="12"/>
        <v/>
      </c>
      <c r="G67" s="25" t="str">
        <f t="shared" si="13"/>
        <v/>
      </c>
      <c r="H67" s="25" t="str">
        <f t="shared" si="14"/>
        <v/>
      </c>
      <c r="I67" s="25" t="str">
        <f t="shared" si="15"/>
        <v/>
      </c>
    </row>
    <row r="68" spans="1:9" x14ac:dyDescent="0.3">
      <c r="A68" s="10">
        <v>11</v>
      </c>
      <c r="B68" s="102"/>
      <c r="C68" s="102"/>
      <c r="D68" s="72"/>
      <c r="E68" s="25" t="str">
        <f t="shared" si="11"/>
        <v/>
      </c>
      <c r="F68" s="25" t="str">
        <f t="shared" si="12"/>
        <v/>
      </c>
      <c r="G68" s="25" t="str">
        <f t="shared" si="13"/>
        <v/>
      </c>
      <c r="H68" s="25" t="str">
        <f t="shared" si="14"/>
        <v/>
      </c>
      <c r="I68" s="25" t="str">
        <f t="shared" si="15"/>
        <v/>
      </c>
    </row>
    <row r="69" spans="1:9" x14ac:dyDescent="0.3">
      <c r="A69" s="10">
        <v>12</v>
      </c>
      <c r="B69" s="102"/>
      <c r="C69" s="102"/>
      <c r="D69" s="72"/>
      <c r="E69" s="25" t="str">
        <f t="shared" si="11"/>
        <v/>
      </c>
      <c r="F69" s="25" t="str">
        <f t="shared" si="12"/>
        <v/>
      </c>
      <c r="G69" s="25" t="str">
        <f t="shared" si="13"/>
        <v/>
      </c>
      <c r="H69" s="25" t="str">
        <f t="shared" si="14"/>
        <v/>
      </c>
      <c r="I69" s="25" t="str">
        <f t="shared" si="15"/>
        <v/>
      </c>
    </row>
    <row r="70" spans="1:9" x14ac:dyDescent="0.3">
      <c r="A70" s="10">
        <v>13</v>
      </c>
      <c r="B70" s="102"/>
      <c r="C70" s="102"/>
      <c r="D70" s="72"/>
      <c r="E70" s="25" t="str">
        <f t="shared" si="11"/>
        <v/>
      </c>
      <c r="F70" s="25" t="str">
        <f t="shared" si="12"/>
        <v/>
      </c>
      <c r="G70" s="25" t="str">
        <f t="shared" si="13"/>
        <v/>
      </c>
      <c r="H70" s="25" t="str">
        <f t="shared" si="14"/>
        <v/>
      </c>
      <c r="I70" s="25" t="str">
        <f t="shared" si="15"/>
        <v/>
      </c>
    </row>
    <row r="71" spans="1:9" x14ac:dyDescent="0.3">
      <c r="A71" s="10">
        <v>14</v>
      </c>
      <c r="B71" s="102"/>
      <c r="C71" s="102"/>
      <c r="D71" s="72"/>
      <c r="E71" s="25" t="str">
        <f t="shared" si="11"/>
        <v/>
      </c>
      <c r="F71" s="25" t="str">
        <f t="shared" si="12"/>
        <v/>
      </c>
      <c r="G71" s="25" t="str">
        <f t="shared" si="13"/>
        <v/>
      </c>
      <c r="H71" s="25" t="str">
        <f t="shared" si="14"/>
        <v/>
      </c>
      <c r="I71" s="25" t="str">
        <f t="shared" si="15"/>
        <v/>
      </c>
    </row>
    <row r="72" spans="1:9" x14ac:dyDescent="0.3">
      <c r="A72" s="10">
        <v>15</v>
      </c>
      <c r="B72" s="102"/>
      <c r="C72" s="102"/>
      <c r="D72" s="72"/>
      <c r="E72" s="25" t="str">
        <f t="shared" si="11"/>
        <v/>
      </c>
      <c r="F72" s="25" t="str">
        <f t="shared" si="12"/>
        <v/>
      </c>
      <c r="G72" s="25" t="str">
        <f t="shared" si="13"/>
        <v/>
      </c>
      <c r="H72" s="25" t="str">
        <f t="shared" si="14"/>
        <v/>
      </c>
      <c r="I72" s="25" t="str">
        <f t="shared" si="15"/>
        <v/>
      </c>
    </row>
    <row r="73" spans="1:9" x14ac:dyDescent="0.3">
      <c r="A73" s="10">
        <v>16</v>
      </c>
      <c r="B73" s="102"/>
      <c r="C73" s="102"/>
      <c r="D73" s="72"/>
      <c r="E73" s="25" t="str">
        <f t="shared" si="11"/>
        <v/>
      </c>
      <c r="F73" s="25" t="str">
        <f t="shared" si="12"/>
        <v/>
      </c>
      <c r="G73" s="25" t="str">
        <f t="shared" si="13"/>
        <v/>
      </c>
      <c r="H73" s="25" t="str">
        <f t="shared" si="14"/>
        <v/>
      </c>
      <c r="I73" s="25" t="str">
        <f t="shared" si="15"/>
        <v/>
      </c>
    </row>
    <row r="74" spans="1:9" x14ac:dyDescent="0.3">
      <c r="A74" s="10">
        <v>17</v>
      </c>
      <c r="B74" s="102"/>
      <c r="C74" s="102"/>
      <c r="D74" s="72"/>
      <c r="E74" s="25" t="str">
        <f t="shared" si="11"/>
        <v/>
      </c>
      <c r="F74" s="25" t="str">
        <f t="shared" si="12"/>
        <v/>
      </c>
      <c r="G74" s="25" t="str">
        <f t="shared" si="13"/>
        <v/>
      </c>
      <c r="H74" s="25" t="str">
        <f t="shared" si="14"/>
        <v/>
      </c>
      <c r="I74" s="25" t="str">
        <f t="shared" si="15"/>
        <v/>
      </c>
    </row>
    <row r="75" spans="1:9" x14ac:dyDescent="0.3">
      <c r="A75" s="10">
        <v>18</v>
      </c>
      <c r="B75" s="102"/>
      <c r="C75" s="102"/>
      <c r="D75" s="72"/>
      <c r="E75" s="25" t="str">
        <f t="shared" si="11"/>
        <v/>
      </c>
      <c r="F75" s="25" t="str">
        <f t="shared" si="12"/>
        <v/>
      </c>
      <c r="G75" s="25" t="str">
        <f t="shared" si="13"/>
        <v/>
      </c>
      <c r="H75" s="25" t="str">
        <f t="shared" si="14"/>
        <v/>
      </c>
      <c r="I75" s="25" t="str">
        <f t="shared" si="15"/>
        <v/>
      </c>
    </row>
    <row r="76" spans="1:9" x14ac:dyDescent="0.3">
      <c r="A76" s="10">
        <v>19</v>
      </c>
      <c r="B76" s="102"/>
      <c r="C76" s="102"/>
      <c r="D76" s="72"/>
      <c r="E76" s="25" t="str">
        <f t="shared" si="11"/>
        <v/>
      </c>
      <c r="F76" s="25" t="str">
        <f t="shared" si="12"/>
        <v/>
      </c>
      <c r="G76" s="25" t="str">
        <f t="shared" si="13"/>
        <v/>
      </c>
      <c r="H76" s="25" t="str">
        <f t="shared" si="14"/>
        <v/>
      </c>
      <c r="I76" s="25" t="str">
        <f t="shared" si="15"/>
        <v/>
      </c>
    </row>
    <row r="77" spans="1:9" x14ac:dyDescent="0.3">
      <c r="A77" s="10">
        <v>20</v>
      </c>
      <c r="B77" s="102"/>
      <c r="C77" s="102"/>
      <c r="D77" s="72"/>
      <c r="E77" s="25" t="str">
        <f t="shared" si="11"/>
        <v/>
      </c>
      <c r="F77" s="25" t="str">
        <f t="shared" si="12"/>
        <v/>
      </c>
      <c r="G77" s="25" t="str">
        <f t="shared" si="13"/>
        <v/>
      </c>
      <c r="H77" s="25" t="str">
        <f t="shared" si="14"/>
        <v/>
      </c>
      <c r="I77" s="25" t="str">
        <f t="shared" si="15"/>
        <v/>
      </c>
    </row>
    <row r="78" spans="1:9" x14ac:dyDescent="0.3">
      <c r="A78" s="10">
        <v>21</v>
      </c>
      <c r="B78" s="102"/>
      <c r="C78" s="102"/>
      <c r="D78" s="72"/>
      <c r="E78" s="25" t="str">
        <f t="shared" si="11"/>
        <v/>
      </c>
      <c r="F78" s="25" t="str">
        <f t="shared" si="12"/>
        <v/>
      </c>
      <c r="G78" s="25" t="str">
        <f t="shared" si="13"/>
        <v/>
      </c>
      <c r="H78" s="25" t="str">
        <f t="shared" si="14"/>
        <v/>
      </c>
      <c r="I78" s="25" t="str">
        <f t="shared" si="15"/>
        <v/>
      </c>
    </row>
    <row r="79" spans="1:9" x14ac:dyDescent="0.3">
      <c r="A79" s="10">
        <v>22</v>
      </c>
      <c r="B79" s="102"/>
      <c r="C79" s="102"/>
      <c r="D79" s="72"/>
      <c r="E79" s="25" t="str">
        <f t="shared" si="11"/>
        <v/>
      </c>
      <c r="F79" s="25" t="str">
        <f t="shared" si="12"/>
        <v/>
      </c>
      <c r="G79" s="25" t="str">
        <f t="shared" si="13"/>
        <v/>
      </c>
      <c r="H79" s="25" t="str">
        <f t="shared" si="14"/>
        <v/>
      </c>
      <c r="I79" s="25" t="str">
        <f t="shared" si="15"/>
        <v/>
      </c>
    </row>
    <row r="80" spans="1:9" x14ac:dyDescent="0.3">
      <c r="A80" s="10">
        <v>23</v>
      </c>
      <c r="B80" s="102"/>
      <c r="C80" s="102"/>
      <c r="D80" s="72"/>
      <c r="E80" s="25" t="str">
        <f t="shared" si="11"/>
        <v/>
      </c>
      <c r="F80" s="25" t="str">
        <f t="shared" si="12"/>
        <v/>
      </c>
      <c r="G80" s="25" t="str">
        <f t="shared" si="13"/>
        <v/>
      </c>
      <c r="H80" s="25" t="str">
        <f t="shared" si="14"/>
        <v/>
      </c>
      <c r="I80" s="25" t="str">
        <f t="shared" si="15"/>
        <v/>
      </c>
    </row>
    <row r="81" spans="1:9" x14ac:dyDescent="0.3">
      <c r="A81" s="10">
        <v>24</v>
      </c>
      <c r="B81" s="102"/>
      <c r="C81" s="102"/>
      <c r="D81" s="72"/>
      <c r="E81" s="25" t="str">
        <f t="shared" si="11"/>
        <v/>
      </c>
      <c r="F81" s="25" t="str">
        <f t="shared" si="12"/>
        <v/>
      </c>
      <c r="G81" s="25" t="str">
        <f t="shared" si="13"/>
        <v/>
      </c>
      <c r="H81" s="25" t="str">
        <f t="shared" si="14"/>
        <v/>
      </c>
      <c r="I81" s="25" t="str">
        <f t="shared" si="15"/>
        <v/>
      </c>
    </row>
    <row r="82" spans="1:9" ht="14.4" customHeight="1" x14ac:dyDescent="0.3">
      <c r="A82" s="10">
        <v>25</v>
      </c>
      <c r="B82" s="102"/>
      <c r="C82" s="102"/>
      <c r="D82" s="72"/>
      <c r="E82" s="25" t="str">
        <f t="shared" si="11"/>
        <v/>
      </c>
      <c r="F82" s="25" t="str">
        <f t="shared" si="12"/>
        <v/>
      </c>
      <c r="G82" s="25" t="str">
        <f t="shared" si="13"/>
        <v/>
      </c>
      <c r="H82" s="25" t="str">
        <f t="shared" si="14"/>
        <v/>
      </c>
      <c r="I82" s="25" t="str">
        <f t="shared" si="15"/>
        <v/>
      </c>
    </row>
    <row r="83" spans="1:9" x14ac:dyDescent="0.3">
      <c r="A83" s="10">
        <v>26</v>
      </c>
      <c r="B83" s="102"/>
      <c r="C83" s="102"/>
      <c r="D83" s="72"/>
      <c r="E83" s="25" t="str">
        <f t="shared" si="11"/>
        <v/>
      </c>
      <c r="F83" s="25" t="str">
        <f t="shared" si="12"/>
        <v/>
      </c>
      <c r="G83" s="25" t="str">
        <f t="shared" si="13"/>
        <v/>
      </c>
      <c r="H83" s="25" t="str">
        <f t="shared" si="14"/>
        <v/>
      </c>
      <c r="I83" s="25" t="str">
        <f t="shared" si="15"/>
        <v/>
      </c>
    </row>
    <row r="84" spans="1:9" x14ac:dyDescent="0.3">
      <c r="A84" s="10">
        <v>27</v>
      </c>
      <c r="B84" s="102"/>
      <c r="C84" s="102"/>
      <c r="D84" s="72"/>
      <c r="E84" s="25" t="str">
        <f t="shared" si="11"/>
        <v/>
      </c>
      <c r="F84" s="25" t="str">
        <f t="shared" si="12"/>
        <v/>
      </c>
      <c r="G84" s="25" t="str">
        <f t="shared" si="13"/>
        <v/>
      </c>
      <c r="H84" s="25" t="str">
        <f t="shared" si="14"/>
        <v/>
      </c>
      <c r="I84" s="25" t="str">
        <f t="shared" si="15"/>
        <v/>
      </c>
    </row>
    <row r="85" spans="1:9" x14ac:dyDescent="0.3">
      <c r="A85" s="10">
        <v>28</v>
      </c>
      <c r="B85" s="102"/>
      <c r="C85" s="102"/>
      <c r="D85" s="72"/>
      <c r="E85" s="25" t="str">
        <f t="shared" si="11"/>
        <v/>
      </c>
      <c r="F85" s="25" t="str">
        <f t="shared" si="12"/>
        <v/>
      </c>
      <c r="G85" s="25" t="str">
        <f t="shared" si="13"/>
        <v/>
      </c>
      <c r="H85" s="25" t="str">
        <f t="shared" si="14"/>
        <v/>
      </c>
      <c r="I85" s="25" t="str">
        <f t="shared" si="15"/>
        <v/>
      </c>
    </row>
    <row r="86" spans="1:9" x14ac:dyDescent="0.3">
      <c r="A86" s="10">
        <v>29</v>
      </c>
      <c r="B86" s="102"/>
      <c r="C86" s="102"/>
      <c r="D86" s="72"/>
      <c r="E86" s="25" t="str">
        <f t="shared" si="11"/>
        <v/>
      </c>
      <c r="F86" s="25" t="str">
        <f t="shared" si="12"/>
        <v/>
      </c>
      <c r="G86" s="25" t="str">
        <f t="shared" si="13"/>
        <v/>
      </c>
      <c r="H86" s="25" t="str">
        <f t="shared" si="14"/>
        <v/>
      </c>
      <c r="I86" s="25" t="str">
        <f t="shared" si="15"/>
        <v/>
      </c>
    </row>
    <row r="87" spans="1:9" x14ac:dyDescent="0.3">
      <c r="A87" s="10">
        <v>30</v>
      </c>
      <c r="B87" s="102"/>
      <c r="C87" s="102"/>
      <c r="D87" s="72"/>
      <c r="E87" s="25" t="str">
        <f t="shared" si="11"/>
        <v/>
      </c>
      <c r="F87" s="25" t="str">
        <f t="shared" si="12"/>
        <v/>
      </c>
      <c r="G87" s="25" t="str">
        <f t="shared" si="13"/>
        <v/>
      </c>
      <c r="H87" s="25" t="str">
        <f t="shared" si="14"/>
        <v/>
      </c>
      <c r="I87" s="25" t="str">
        <f t="shared" si="15"/>
        <v/>
      </c>
    </row>
    <row r="88" spans="1:9" x14ac:dyDescent="0.3">
      <c r="A88" s="10">
        <v>31</v>
      </c>
      <c r="B88" s="102"/>
      <c r="C88" s="102"/>
      <c r="D88" s="72"/>
      <c r="E88" s="25" t="str">
        <f t="shared" si="11"/>
        <v/>
      </c>
      <c r="F88" s="25" t="str">
        <f t="shared" si="12"/>
        <v/>
      </c>
      <c r="G88" s="25" t="str">
        <f t="shared" si="13"/>
        <v/>
      </c>
      <c r="H88" s="25" t="str">
        <f t="shared" si="14"/>
        <v/>
      </c>
      <c r="I88" s="25" t="str">
        <f t="shared" si="15"/>
        <v/>
      </c>
    </row>
    <row r="89" spans="1:9" x14ac:dyDescent="0.3">
      <c r="A89" s="10">
        <v>32</v>
      </c>
      <c r="B89" s="102"/>
      <c r="C89" s="102"/>
      <c r="D89" s="72"/>
      <c r="E89" s="25" t="str">
        <f t="shared" si="11"/>
        <v/>
      </c>
      <c r="F89" s="25" t="str">
        <f t="shared" si="12"/>
        <v/>
      </c>
      <c r="G89" s="25" t="str">
        <f t="shared" si="13"/>
        <v/>
      </c>
      <c r="H89" s="25" t="str">
        <f t="shared" si="14"/>
        <v/>
      </c>
      <c r="I89" s="25" t="str">
        <f t="shared" si="15"/>
        <v/>
      </c>
    </row>
    <row r="90" spans="1:9" x14ac:dyDescent="0.3">
      <c r="A90" s="10">
        <v>33</v>
      </c>
      <c r="B90" s="102"/>
      <c r="C90" s="102"/>
      <c r="D90" s="72"/>
      <c r="E90" s="25" t="str">
        <f t="shared" si="11"/>
        <v/>
      </c>
      <c r="F90" s="25" t="str">
        <f t="shared" si="12"/>
        <v/>
      </c>
      <c r="G90" s="25" t="str">
        <f t="shared" si="13"/>
        <v/>
      </c>
      <c r="H90" s="25" t="str">
        <f t="shared" si="14"/>
        <v/>
      </c>
      <c r="I90" s="25" t="str">
        <f t="shared" si="15"/>
        <v/>
      </c>
    </row>
    <row r="91" spans="1:9" x14ac:dyDescent="0.3">
      <c r="A91" s="10">
        <v>34</v>
      </c>
      <c r="B91" s="102"/>
      <c r="C91" s="102"/>
      <c r="D91" s="72"/>
      <c r="E91" s="25" t="str">
        <f t="shared" si="11"/>
        <v/>
      </c>
      <c r="F91" s="25" t="str">
        <f t="shared" si="12"/>
        <v/>
      </c>
      <c r="G91" s="25" t="str">
        <f t="shared" si="13"/>
        <v/>
      </c>
      <c r="H91" s="25" t="str">
        <f t="shared" si="14"/>
        <v/>
      </c>
      <c r="I91" s="25" t="str">
        <f t="shared" si="15"/>
        <v/>
      </c>
    </row>
    <row r="92" spans="1:9" x14ac:dyDescent="0.3">
      <c r="A92" s="10">
        <v>35</v>
      </c>
      <c r="B92" s="102"/>
      <c r="C92" s="102"/>
      <c r="D92" s="72"/>
      <c r="E92" s="25" t="str">
        <f t="shared" si="11"/>
        <v/>
      </c>
      <c r="F92" s="25" t="str">
        <f t="shared" si="12"/>
        <v/>
      </c>
      <c r="G92" s="25" t="str">
        <f t="shared" si="13"/>
        <v/>
      </c>
      <c r="H92" s="25" t="str">
        <f t="shared" si="14"/>
        <v/>
      </c>
      <c r="I92" s="25" t="str">
        <f t="shared" si="15"/>
        <v/>
      </c>
    </row>
    <row r="93" spans="1:9" x14ac:dyDescent="0.3">
      <c r="A93" s="10">
        <v>36</v>
      </c>
      <c r="B93" s="102"/>
      <c r="C93" s="102"/>
      <c r="D93" s="72"/>
      <c r="E93" s="25" t="str">
        <f t="shared" si="11"/>
        <v/>
      </c>
      <c r="F93" s="25" t="str">
        <f t="shared" si="12"/>
        <v/>
      </c>
      <c r="G93" s="25" t="str">
        <f t="shared" si="13"/>
        <v/>
      </c>
      <c r="H93" s="25" t="str">
        <f t="shared" si="14"/>
        <v/>
      </c>
      <c r="I93" s="25" t="str">
        <f t="shared" si="15"/>
        <v/>
      </c>
    </row>
    <row r="94" spans="1:9" x14ac:dyDescent="0.3">
      <c r="A94" s="10">
        <v>37</v>
      </c>
      <c r="B94" s="102"/>
      <c r="C94" s="102"/>
      <c r="D94" s="72"/>
      <c r="E94" s="25" t="str">
        <f t="shared" si="11"/>
        <v/>
      </c>
      <c r="F94" s="25" t="str">
        <f t="shared" si="12"/>
        <v/>
      </c>
      <c r="G94" s="25" t="str">
        <f t="shared" si="13"/>
        <v/>
      </c>
      <c r="H94" s="25" t="str">
        <f t="shared" si="14"/>
        <v/>
      </c>
      <c r="I94" s="25" t="str">
        <f t="shared" si="15"/>
        <v/>
      </c>
    </row>
    <row r="95" spans="1:9" x14ac:dyDescent="0.3">
      <c r="A95" s="10">
        <v>38</v>
      </c>
      <c r="B95" s="102"/>
      <c r="C95" s="102"/>
      <c r="D95" s="72"/>
      <c r="E95" s="25" t="str">
        <f t="shared" si="11"/>
        <v/>
      </c>
      <c r="F95" s="25" t="str">
        <f t="shared" si="12"/>
        <v/>
      </c>
      <c r="G95" s="25" t="str">
        <f t="shared" si="13"/>
        <v/>
      </c>
      <c r="H95" s="25" t="str">
        <f t="shared" si="14"/>
        <v/>
      </c>
      <c r="I95" s="25" t="str">
        <f t="shared" si="15"/>
        <v/>
      </c>
    </row>
    <row r="96" spans="1:9" x14ac:dyDescent="0.3">
      <c r="A96" s="10">
        <v>39</v>
      </c>
      <c r="B96" s="102"/>
      <c r="C96" s="102"/>
      <c r="D96" s="72"/>
      <c r="E96" s="25" t="str">
        <f t="shared" si="11"/>
        <v/>
      </c>
      <c r="F96" s="25" t="str">
        <f t="shared" si="12"/>
        <v/>
      </c>
      <c r="G96" s="25" t="str">
        <f t="shared" si="13"/>
        <v/>
      </c>
      <c r="H96" s="25" t="str">
        <f t="shared" si="14"/>
        <v/>
      </c>
      <c r="I96" s="25" t="str">
        <f t="shared" si="15"/>
        <v/>
      </c>
    </row>
    <row r="97" spans="1:15" x14ac:dyDescent="0.3">
      <c r="A97" s="10">
        <v>40</v>
      </c>
      <c r="B97" s="102"/>
      <c r="C97" s="102"/>
      <c r="D97" s="72"/>
      <c r="E97" s="25" t="str">
        <f t="shared" si="11"/>
        <v/>
      </c>
      <c r="F97" s="25" t="str">
        <f t="shared" si="12"/>
        <v/>
      </c>
      <c r="G97" s="25" t="str">
        <f t="shared" si="13"/>
        <v/>
      </c>
      <c r="H97" s="25" t="str">
        <f t="shared" si="14"/>
        <v/>
      </c>
      <c r="I97" s="25" t="str">
        <f t="shared" si="15"/>
        <v/>
      </c>
    </row>
    <row r="98" spans="1:15" ht="15" customHeight="1" x14ac:dyDescent="0.3">
      <c r="A98" s="15"/>
      <c r="B98" s="16"/>
      <c r="C98" s="16"/>
      <c r="E98" s="111">
        <f>SUM(E58:E97)</f>
        <v>0</v>
      </c>
      <c r="F98" s="111">
        <f t="shared" ref="F98:I98" si="16">SUM(F58:F97)</f>
        <v>0</v>
      </c>
      <c r="G98" s="111">
        <f t="shared" si="16"/>
        <v>0</v>
      </c>
      <c r="H98" s="111">
        <f t="shared" si="16"/>
        <v>0</v>
      </c>
      <c r="I98" s="111">
        <f t="shared" si="16"/>
        <v>0</v>
      </c>
    </row>
    <row r="99" spans="1:15" ht="10.5" customHeight="1" x14ac:dyDescent="0.3">
      <c r="A99" s="52"/>
      <c r="B99" s="43"/>
      <c r="C99" s="43"/>
      <c r="D99" s="54" t="s">
        <v>34</v>
      </c>
      <c r="E99" s="53">
        <f>COUNT(E58:E97)</f>
        <v>0</v>
      </c>
      <c r="F99" s="53">
        <f t="shared" ref="F99:I99" si="17">COUNT(F58:F97)</f>
        <v>0</v>
      </c>
      <c r="G99" s="53">
        <f t="shared" si="17"/>
        <v>0</v>
      </c>
      <c r="H99" s="53">
        <f t="shared" si="17"/>
        <v>0</v>
      </c>
      <c r="I99" s="53">
        <f t="shared" si="17"/>
        <v>0</v>
      </c>
    </row>
    <row r="100" spans="1:15" ht="15" thickBot="1" x14ac:dyDescent="0.35">
      <c r="A100" s="103"/>
      <c r="B100" s="104"/>
      <c r="C100" s="104"/>
      <c r="D100" s="104"/>
      <c r="E100" s="110">
        <f>E98+F98+G98+H98+I98</f>
        <v>0</v>
      </c>
      <c r="F100" s="110"/>
      <c r="G100" s="110"/>
      <c r="H100" s="110"/>
      <c r="I100" s="110"/>
    </row>
    <row r="101" spans="1:15" ht="23.25" customHeight="1" thickBot="1" x14ac:dyDescent="0.35">
      <c r="A101" s="99" t="s">
        <v>36</v>
      </c>
      <c r="B101" s="100"/>
      <c r="C101" s="100"/>
      <c r="D101" s="100"/>
      <c r="E101" s="101"/>
      <c r="F101" s="42">
        <f>IF(E100&gt;4,4,E100)</f>
        <v>0</v>
      </c>
      <c r="G101" s="43"/>
      <c r="H101" s="43"/>
    </row>
    <row r="102" spans="1:15" x14ac:dyDescent="0.3">
      <c r="A102" s="6"/>
      <c r="B102" s="22"/>
      <c r="C102" s="22"/>
      <c r="D102" s="22"/>
      <c r="E102" s="22"/>
      <c r="F102" s="22"/>
      <c r="G102" s="22"/>
    </row>
    <row r="103" spans="1:15" ht="35.25" customHeight="1" x14ac:dyDescent="0.3">
      <c r="A103" s="96" t="s">
        <v>32</v>
      </c>
      <c r="B103" s="97"/>
      <c r="C103" s="97"/>
      <c r="D103" s="97"/>
      <c r="E103" s="97"/>
      <c r="F103" s="98"/>
      <c r="G103" s="44"/>
      <c r="H103" s="59"/>
      <c r="I103" s="60"/>
      <c r="J103" s="60"/>
      <c r="K103" s="60"/>
      <c r="L103" s="60"/>
      <c r="M103" s="60"/>
      <c r="N103" s="60"/>
    </row>
    <row r="104" spans="1:15" x14ac:dyDescent="0.3">
      <c r="A104" s="50" t="s">
        <v>25</v>
      </c>
      <c r="B104" s="51"/>
      <c r="C104" s="51"/>
      <c r="D104" s="109" t="s">
        <v>8</v>
      </c>
      <c r="E104" s="109"/>
      <c r="F104" s="38" t="s">
        <v>16</v>
      </c>
      <c r="G104" s="45"/>
      <c r="H104" s="60"/>
      <c r="I104" s="60"/>
      <c r="J104" s="60"/>
      <c r="K104" s="8"/>
      <c r="L104" s="8"/>
      <c r="M104" s="8"/>
      <c r="N104" s="60"/>
    </row>
    <row r="105" spans="1:15" ht="18" customHeight="1" x14ac:dyDescent="0.3">
      <c r="A105" s="10">
        <v>1</v>
      </c>
      <c r="B105" s="73"/>
      <c r="C105" s="74"/>
      <c r="D105" s="75" t="s">
        <v>54</v>
      </c>
      <c r="E105" s="76"/>
      <c r="F105" s="25">
        <f>IF(D105&lt;&gt;"",INDEX(T_titulació_C,MATCH(D105,L_titulacions,0),2),"")</f>
        <v>0</v>
      </c>
      <c r="G105" s="45"/>
      <c r="H105" s="60"/>
      <c r="I105" s="60"/>
      <c r="J105" s="45"/>
      <c r="N105" s="45"/>
      <c r="O105" s="45"/>
    </row>
    <row r="106" spans="1:15" ht="18" customHeight="1" x14ac:dyDescent="0.3">
      <c r="A106" s="10">
        <v>2</v>
      </c>
      <c r="B106" s="73"/>
      <c r="C106" s="74"/>
      <c r="D106" s="75" t="s">
        <v>54</v>
      </c>
      <c r="E106" s="76"/>
      <c r="F106" s="25">
        <f>IF(D106&lt;&gt;"",INDEX(T_titulació_C,MATCH(D106,L_titulacions,0),2),"")</f>
        <v>0</v>
      </c>
      <c r="G106" s="45"/>
      <c r="H106" s="60"/>
      <c r="I106" s="60"/>
      <c r="J106" s="45"/>
      <c r="N106" s="45"/>
      <c r="O106" s="45"/>
    </row>
    <row r="107" spans="1:15" ht="18" customHeight="1" thickBot="1" x14ac:dyDescent="0.35">
      <c r="A107" s="10">
        <v>3</v>
      </c>
      <c r="B107" s="73"/>
      <c r="C107" s="74"/>
      <c r="D107" s="75" t="s">
        <v>54</v>
      </c>
      <c r="E107" s="76"/>
      <c r="F107" s="25">
        <f>IF(D107&lt;&gt;"",INDEX(T_titulació_C,MATCH(D107,L_titulacions,0),2),"")</f>
        <v>0</v>
      </c>
      <c r="G107" s="45"/>
      <c r="H107" s="60"/>
      <c r="I107" s="60"/>
      <c r="J107" s="45"/>
      <c r="N107" s="45"/>
      <c r="O107" s="45"/>
    </row>
    <row r="108" spans="1:15" ht="15" hidden="1" thickBot="1" x14ac:dyDescent="0.35">
      <c r="A108" s="32"/>
      <c r="B108" s="33"/>
      <c r="C108" s="33"/>
      <c r="D108" s="33"/>
      <c r="E108" s="33"/>
      <c r="F108" s="40">
        <f>SUM(F104:F107)</f>
        <v>0</v>
      </c>
      <c r="G108" s="45"/>
      <c r="H108" s="60"/>
      <c r="I108" s="60"/>
      <c r="J108" s="45"/>
      <c r="N108" s="45"/>
      <c r="O108" s="45"/>
    </row>
    <row r="109" spans="1:15" ht="23.25" customHeight="1" thickBot="1" x14ac:dyDescent="0.35">
      <c r="A109" s="99" t="s">
        <v>31</v>
      </c>
      <c r="B109" s="100"/>
      <c r="C109" s="100"/>
      <c r="D109" s="100"/>
      <c r="E109" s="101"/>
      <c r="F109" s="46">
        <f>IF(F108&gt;2,2,F108)</f>
        <v>0</v>
      </c>
      <c r="G109" s="45"/>
      <c r="H109" s="60"/>
      <c r="I109" s="60"/>
      <c r="J109" s="45"/>
      <c r="N109" s="45"/>
      <c r="O109" s="45"/>
    </row>
    <row r="110" spans="1:15" customFormat="1" ht="23.25" customHeight="1" x14ac:dyDescent="0.3"/>
    <row r="111" spans="1:15" x14ac:dyDescent="0.3">
      <c r="A111" s="96" t="s">
        <v>40</v>
      </c>
      <c r="B111" s="97"/>
      <c r="C111" s="97"/>
      <c r="D111" s="97"/>
      <c r="E111" s="97"/>
      <c r="F111" s="98"/>
      <c r="G111" s="45"/>
      <c r="H111" s="45"/>
      <c r="I111" s="45"/>
      <c r="J111" s="45"/>
      <c r="L111" s="45"/>
      <c r="M111" s="45"/>
      <c r="N111" s="45"/>
      <c r="O111" s="45"/>
    </row>
    <row r="112" spans="1:15" x14ac:dyDescent="0.3">
      <c r="A112" s="50" t="s">
        <v>25</v>
      </c>
      <c r="B112" s="51"/>
      <c r="C112" s="51"/>
      <c r="D112" s="109" t="s">
        <v>8</v>
      </c>
      <c r="E112" s="109"/>
      <c r="F112" s="38" t="s">
        <v>16</v>
      </c>
      <c r="H112" s="48"/>
      <c r="I112" s="47"/>
      <c r="J112" s="49"/>
      <c r="L112" s="45"/>
      <c r="M112" s="45"/>
      <c r="N112" s="45"/>
      <c r="O112" s="45"/>
    </row>
    <row r="113" spans="1:15" ht="18" customHeight="1" x14ac:dyDescent="0.3">
      <c r="A113" s="10">
        <v>1</v>
      </c>
      <c r="B113" s="73"/>
      <c r="C113" s="74"/>
      <c r="D113" s="75" t="s">
        <v>54</v>
      </c>
      <c r="E113" s="76"/>
      <c r="F113" s="25">
        <f>IF(D113&lt;&gt;"",INDEX(T_Català_D,MATCH(D113,L_català,0),2),"")</f>
        <v>0</v>
      </c>
      <c r="G113" s="62"/>
      <c r="L113" s="45"/>
      <c r="M113" s="45"/>
      <c r="N113" s="45"/>
      <c r="O113" s="45"/>
    </row>
    <row r="114" spans="1:15" x14ac:dyDescent="0.3">
      <c r="A114" s="11"/>
      <c r="B114" s="11"/>
      <c r="C114" s="11"/>
      <c r="D114" s="11"/>
      <c r="E114" s="12"/>
      <c r="F114" s="12"/>
    </row>
    <row r="115" spans="1:15" ht="15" customHeight="1" x14ac:dyDescent="0.3">
      <c r="A115" s="96" t="s">
        <v>41</v>
      </c>
      <c r="B115" s="97"/>
      <c r="C115" s="97"/>
      <c r="D115" s="97"/>
      <c r="E115" s="97"/>
      <c r="F115" s="98"/>
    </row>
    <row r="116" spans="1:15" x14ac:dyDescent="0.3">
      <c r="A116" s="50" t="s">
        <v>25</v>
      </c>
      <c r="B116" s="51"/>
      <c r="C116" s="51"/>
      <c r="D116" s="109" t="s">
        <v>8</v>
      </c>
      <c r="E116" s="109"/>
      <c r="F116" s="38" t="s">
        <v>16</v>
      </c>
    </row>
    <row r="117" spans="1:15" ht="18" customHeight="1" x14ac:dyDescent="0.3">
      <c r="A117" s="10">
        <v>1</v>
      </c>
      <c r="B117" s="73"/>
      <c r="C117" s="74"/>
      <c r="D117" s="75" t="s">
        <v>54</v>
      </c>
      <c r="E117" s="76"/>
      <c r="F117" s="25">
        <f>IF(D117&lt;&gt;"",INDEX(T_Actic_E,MATCH(D117,L_Actic,0),2),"")</f>
        <v>0</v>
      </c>
      <c r="G117" s="62"/>
    </row>
    <row r="118" spans="1:15" ht="15" thickBot="1" x14ac:dyDescent="0.35">
      <c r="A118" s="29"/>
      <c r="B118" s="30"/>
      <c r="C118" s="30"/>
      <c r="D118" s="30"/>
      <c r="E118" s="28"/>
      <c r="F118" s="28"/>
    </row>
    <row r="119" spans="1:15" ht="27" customHeight="1" thickBot="1" x14ac:dyDescent="0.35">
      <c r="A119" s="106" t="s">
        <v>24</v>
      </c>
      <c r="B119" s="107"/>
      <c r="C119" s="107"/>
      <c r="D119" s="107"/>
      <c r="E119" s="108"/>
      <c r="F119" s="61">
        <f>F53+F101+F109+F113+F117</f>
        <v>0</v>
      </c>
    </row>
  </sheetData>
  <sheetProtection algorithmName="SHA-512" hashValue="9GAGvjDb4pAnOHfTwUyZgbMydJMU04ZjOYx968lhhjJXt7aVeCfR3UTHaVcyiHmPOC8PE2isVAuZiZFnNT3gBw==" saltValue="KERXM3kTydTzxdUUUAb2pQ==" spinCount="100000" sheet="1" objects="1" scenarios="1"/>
  <protectedRanges>
    <protectedRange sqref="A4:F4" name="Rango1"/>
  </protectedRanges>
  <dataConsolidate/>
  <mergeCells count="81">
    <mergeCell ref="B96:C96"/>
    <mergeCell ref="B97:C97"/>
    <mergeCell ref="B91:C91"/>
    <mergeCell ref="B92:C92"/>
    <mergeCell ref="B93:C93"/>
    <mergeCell ref="B94:C94"/>
    <mergeCell ref="B95:C95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117:C117"/>
    <mergeCell ref="D117:E117"/>
    <mergeCell ref="D25:F25"/>
    <mergeCell ref="E100:I100"/>
    <mergeCell ref="B76:C76"/>
    <mergeCell ref="B74:C74"/>
    <mergeCell ref="A56:I56"/>
    <mergeCell ref="A53:E53"/>
    <mergeCell ref="B72:C72"/>
    <mergeCell ref="B73:C73"/>
    <mergeCell ref="B69:C69"/>
    <mergeCell ref="B70:C70"/>
    <mergeCell ref="B71:C71"/>
    <mergeCell ref="B78:C78"/>
    <mergeCell ref="B79:C79"/>
    <mergeCell ref="B80:C80"/>
    <mergeCell ref="B67:C67"/>
    <mergeCell ref="B68:C68"/>
    <mergeCell ref="A109:E109"/>
    <mergeCell ref="A119:E119"/>
    <mergeCell ref="A103:F103"/>
    <mergeCell ref="B105:C105"/>
    <mergeCell ref="D104:E104"/>
    <mergeCell ref="D105:E105"/>
    <mergeCell ref="D106:E106"/>
    <mergeCell ref="B106:C106"/>
    <mergeCell ref="B107:C107"/>
    <mergeCell ref="D107:E107"/>
    <mergeCell ref="A111:F111"/>
    <mergeCell ref="D112:E112"/>
    <mergeCell ref="A115:F115"/>
    <mergeCell ref="D116:E116"/>
    <mergeCell ref="D11:F11"/>
    <mergeCell ref="A25:C25"/>
    <mergeCell ref="A101:E101"/>
    <mergeCell ref="B77:C77"/>
    <mergeCell ref="A100:D100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5:C75"/>
    <mergeCell ref="B66:C66"/>
    <mergeCell ref="B113:C113"/>
    <mergeCell ref="D113:E113"/>
    <mergeCell ref="A1:F1"/>
    <mergeCell ref="D23:E23"/>
    <mergeCell ref="D37:E37"/>
    <mergeCell ref="D51:E51"/>
    <mergeCell ref="A4:F4"/>
    <mergeCell ref="E6:F6"/>
    <mergeCell ref="A6:C6"/>
    <mergeCell ref="A7:D7"/>
    <mergeCell ref="E7:F7"/>
    <mergeCell ref="A39:C39"/>
    <mergeCell ref="D39:F39"/>
    <mergeCell ref="A8:F8"/>
    <mergeCell ref="A10:F10"/>
    <mergeCell ref="A11:C1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D6D45FE-0BC6-45CA-AD4C-6E5E050B2178}">
          <x14:formula1>
            <xm:f>Ref!$A$12:$A$15</xm:f>
          </x14:formula1>
          <xm:sqref>D117:E117</xm:sqref>
        </x14:dataValidation>
        <x14:dataValidation type="list" allowBlank="1" showInputMessage="1" showErrorMessage="1" xr:uid="{562ABD23-BF4D-427B-881E-30D6C71C1507}">
          <x14:formula1>
            <xm:f>Ref!$A$8:$A$10</xm:f>
          </x14:formula1>
          <xm:sqref>D113:E113</xm:sqref>
        </x14:dataValidation>
        <x14:dataValidation type="list" allowBlank="1" showInputMessage="1" showErrorMessage="1" xr:uid="{0E759BF9-4A0F-4AEC-AA1A-722C4C1025D5}">
          <x14:formula1>
            <xm:f>Ref!$A$3:$A$6</xm:f>
          </x14:formula1>
          <xm:sqref>D105:E107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Ref</vt:lpstr>
      <vt:lpstr>MÈRITS </vt:lpstr>
      <vt:lpstr>L_Actic</vt:lpstr>
      <vt:lpstr>L_català</vt:lpstr>
      <vt:lpstr>L_punts_actic</vt:lpstr>
      <vt:lpstr>L_punts_català</vt:lpstr>
      <vt:lpstr>L_punts_Titulacions</vt:lpstr>
      <vt:lpstr>L_titulacions</vt:lpstr>
      <vt:lpstr>T_Actic_E</vt:lpstr>
      <vt:lpstr>T_Català_D</vt:lpstr>
      <vt:lpstr>T_titulació_C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Medina Bueno, M. José</cp:lastModifiedBy>
  <dcterms:created xsi:type="dcterms:W3CDTF">2019-02-03T17:32:26Z</dcterms:created>
  <dcterms:modified xsi:type="dcterms:W3CDTF">2025-07-16T06:52:05Z</dcterms:modified>
</cp:coreProperties>
</file>