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3-14-Cap de Colla Obres\"/>
    </mc:Choice>
  </mc:AlternateContent>
  <xr:revisionPtr revIDLastSave="0" documentId="13_ncr:1_{DA3D9F7A-EBAA-4C23-B774-529D80FD936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I74" i="1"/>
  <c r="H74" i="1"/>
  <c r="G74" i="1"/>
  <c r="F74" i="1"/>
  <c r="J73" i="1"/>
  <c r="I73" i="1"/>
  <c r="H73" i="1"/>
  <c r="G73" i="1"/>
  <c r="F73" i="1"/>
  <c r="J72" i="1"/>
  <c r="I72" i="1"/>
  <c r="H72" i="1"/>
  <c r="G72" i="1"/>
  <c r="F72" i="1"/>
  <c r="J71" i="1"/>
  <c r="I71" i="1"/>
  <c r="H71" i="1"/>
  <c r="G71" i="1"/>
  <c r="F71" i="1"/>
  <c r="J70" i="1"/>
  <c r="I70" i="1"/>
  <c r="H70" i="1"/>
  <c r="G70" i="1"/>
  <c r="F70" i="1"/>
  <c r="J69" i="1"/>
  <c r="I69" i="1"/>
  <c r="H69" i="1"/>
  <c r="G69" i="1"/>
  <c r="F69" i="1"/>
  <c r="J68" i="1"/>
  <c r="I68" i="1"/>
  <c r="H68" i="1"/>
  <c r="G68" i="1"/>
  <c r="F68" i="1"/>
  <c r="J67" i="1"/>
  <c r="I67" i="1"/>
  <c r="H67" i="1"/>
  <c r="G67" i="1"/>
  <c r="F67" i="1"/>
  <c r="J66" i="1"/>
  <c r="I66" i="1"/>
  <c r="H66" i="1"/>
  <c r="G66" i="1"/>
  <c r="F66" i="1"/>
  <c r="J65" i="1"/>
  <c r="I65" i="1"/>
  <c r="H65" i="1"/>
  <c r="G65" i="1"/>
  <c r="F65" i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28" i="1"/>
  <c r="H28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14" i="1"/>
  <c r="H14" i="1" s="1"/>
  <c r="G83" i="1" l="1"/>
  <c r="G82" i="1"/>
  <c r="F46" i="1"/>
  <c r="G46" i="1"/>
  <c r="H46" i="1"/>
  <c r="I46" i="1"/>
  <c r="J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F50" i="1"/>
  <c r="G50" i="1"/>
  <c r="H50" i="1"/>
  <c r="I50" i="1"/>
  <c r="J50" i="1"/>
  <c r="F51" i="1"/>
  <c r="G51" i="1"/>
  <c r="H51" i="1"/>
  <c r="I51" i="1"/>
  <c r="J51" i="1"/>
  <c r="F52" i="1"/>
  <c r="G52" i="1"/>
  <c r="H52" i="1"/>
  <c r="I52" i="1"/>
  <c r="J52" i="1"/>
  <c r="F53" i="1"/>
  <c r="G53" i="1"/>
  <c r="H53" i="1"/>
  <c r="I53" i="1"/>
  <c r="J53" i="1"/>
  <c r="F54" i="1"/>
  <c r="G54" i="1"/>
  <c r="H54" i="1"/>
  <c r="I54" i="1"/>
  <c r="J54" i="1"/>
  <c r="F55" i="1"/>
  <c r="G55" i="1"/>
  <c r="H55" i="1"/>
  <c r="I55" i="1"/>
  <c r="J55" i="1"/>
  <c r="F56" i="1"/>
  <c r="G56" i="1"/>
  <c r="H56" i="1"/>
  <c r="I56" i="1"/>
  <c r="J56" i="1"/>
  <c r="F57" i="1"/>
  <c r="G57" i="1"/>
  <c r="H57" i="1"/>
  <c r="I57" i="1"/>
  <c r="J57" i="1"/>
  <c r="F58" i="1"/>
  <c r="G58" i="1"/>
  <c r="H58" i="1"/>
  <c r="I58" i="1"/>
  <c r="J58" i="1"/>
  <c r="F59" i="1"/>
  <c r="G59" i="1"/>
  <c r="H59" i="1"/>
  <c r="I59" i="1"/>
  <c r="J59" i="1"/>
  <c r="F60" i="1"/>
  <c r="G60" i="1"/>
  <c r="H60" i="1"/>
  <c r="I60" i="1"/>
  <c r="J60" i="1"/>
  <c r="F61" i="1"/>
  <c r="G61" i="1"/>
  <c r="H61" i="1"/>
  <c r="I61" i="1"/>
  <c r="J61" i="1"/>
  <c r="F62" i="1"/>
  <c r="G62" i="1"/>
  <c r="H62" i="1"/>
  <c r="I62" i="1"/>
  <c r="J62" i="1"/>
  <c r="F63" i="1"/>
  <c r="G63" i="1"/>
  <c r="H63" i="1"/>
  <c r="I63" i="1"/>
  <c r="J63" i="1"/>
  <c r="F64" i="1"/>
  <c r="G64" i="1"/>
  <c r="H64" i="1"/>
  <c r="I64" i="1"/>
  <c r="J64" i="1"/>
  <c r="J45" i="1"/>
  <c r="I45" i="1"/>
  <c r="H45" i="1"/>
  <c r="G45" i="1"/>
  <c r="F45" i="1"/>
  <c r="J75" i="1" l="1"/>
  <c r="F75" i="1"/>
  <c r="H75" i="1"/>
  <c r="G75" i="1"/>
  <c r="I75" i="1"/>
  <c r="J76" i="1"/>
  <c r="F76" i="1"/>
  <c r="I76" i="1"/>
  <c r="G76" i="1"/>
  <c r="H76" i="1"/>
  <c r="G84" i="1"/>
  <c r="G85" i="1" s="1"/>
  <c r="B3" i="3"/>
  <c r="A3" i="3"/>
  <c r="I3" i="3" l="1"/>
  <c r="H3" i="3"/>
  <c r="J3" i="3"/>
  <c r="G38" i="1"/>
  <c r="E3" i="3" s="1"/>
  <c r="G3" i="3"/>
  <c r="F77" i="1" l="1"/>
  <c r="G78" i="1" s="1"/>
  <c r="L3" i="3"/>
  <c r="G24" i="1"/>
  <c r="D3" i="3" l="1"/>
  <c r="G39" i="1"/>
  <c r="K3" i="3"/>
  <c r="C3" i="3" l="1"/>
  <c r="G40" i="1" l="1"/>
  <c r="G88" i="1" s="1"/>
  <c r="N3" i="3" s="1"/>
  <c r="F3" i="3" l="1"/>
  <c r="M3" i="3" s="1"/>
</calcChain>
</file>

<file path=xl/sharedStrings.xml><?xml version="1.0" encoding="utf-8"?>
<sst xmlns="http://schemas.openxmlformats.org/spreadsheetml/2006/main" count="67" uniqueCount="53">
  <si>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</si>
  <si>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</si>
  <si>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</si>
  <si>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</si>
  <si>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</si>
  <si>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</si>
  <si>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</si>
  <si>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</si>
  <si>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</si>
  <si>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</si>
  <si>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</si>
  <si>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</si>
  <si>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</si>
  <si>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</si>
  <si>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</si>
  <si>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</si>
  <si>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</si>
  <si>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</si>
  <si>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</si>
  <si>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</si>
  <si>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</si>
  <si>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</si>
  <si>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</si>
  <si>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</si>
  <si>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</si>
  <si>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</si>
  <si>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</si>
  <si>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</si>
  <si>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</si>
  <si>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</si>
  <si>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</si>
  <si>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</si>
  <si>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</si>
  <si>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</si>
  <si>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</si>
  <si>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</si>
  <si>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</si>
  <si>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</si>
  <si>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FINS A 12 HORES</t>
  </si>
  <si>
    <t>TOTAL EXPERIÈNCIA PROFESSIONAL (MÀXIM 6 PUNTS)</t>
  </si>
  <si>
    <t>0,40 x semestre treballat o fracció</t>
  </si>
  <si>
    <t>0,30 x semestre treballat o fracció</t>
  </si>
  <si>
    <t>TOTAL TITULACIONS ACADÈMIQUES (MÀXIM 2 PUNTS)</t>
  </si>
  <si>
    <t>recompte</t>
  </si>
  <si>
    <t>semestres</t>
  </si>
  <si>
    <t>OFICIAL D'OBRES I SERVEIS - CAP DE COLLA</t>
  </si>
  <si>
    <t>A)  Experiència professional en funcions anàlogues a les del lloc a proveïr</t>
  </si>
  <si>
    <t>SECTOR PÚBLIC (En qualsevol administració pública)</t>
  </si>
  <si>
    <t>TOTAL ACCIONS FORMATIVES (MÀXIM 3 PUNTS)</t>
  </si>
  <si>
    <t>C) Per cada titulació superior o complementaria a l’exigida (diferent de l’acreditada com a requisit d’accés), que sigui rellevant i/o estigui relacionada amb les tasques pròpies del lloc</t>
  </si>
  <si>
    <t>Cicle formatiu de grau superior</t>
  </si>
  <si>
    <t>Diplomatura, enginyeria tècnica</t>
  </si>
  <si>
    <t>DATA CERTIFICACIÓ CURS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</si>
</sst>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sz val="8"/>
      <color theme="1" tint="0.34998626667073579"/>
      <name val="Verdana"/>
      <family val="2"/>
    </font>
    <font>
      <sz val="10"/>
      <color theme="1"/>
      <name val="Calibri"/>
      <family val="2"/>
      <scheme val="minor"/>
    </font>
    <font>
      <b/>
      <i/>
      <sz val="8"/>
      <color theme="1" tint="0.3499862666707357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/>
    </xf>
    <xf numFmtId="2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2" fontId="15" fillId="9" borderId="9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2" fontId="9" fillId="6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2" fontId="22" fillId="0" borderId="0" xfId="0" applyNumberFormat="1" applyFont="1" applyAlignment="1">
      <alignment vertical="center"/>
    </xf>
    <xf numFmtId="2" fontId="26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8" fillId="0" borderId="0" xfId="0" applyFont="1" applyAlignment="1">
      <alignment horizontal="justify" vertical="center"/>
    </xf>
    <xf numFmtId="0" fontId="28" fillId="0" borderId="0" xfId="0" applyFont="1"/>
    <xf numFmtId="2" fontId="28" fillId="0" borderId="0" xfId="0" applyNumberFormat="1" applyFont="1"/>
    <xf numFmtId="0" fontId="26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29" fillId="5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29" fillId="8" borderId="0" xfId="0" applyNumberFormat="1" applyFont="1" applyFill="1" applyAlignment="1">
      <alignment horizontal="center" vertical="center"/>
    </xf>
    <xf numFmtId="0" fontId="31" fillId="8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27" fillId="3" borderId="3" xfId="0" applyFont="1" applyFill="1" applyBorder="1" applyAlignment="1" applyProtection="1">
      <alignment horizontal="left" vertical="center" wrapText="1"/>
      <protection locked="0"/>
    </xf>
    <xf numFmtId="0" fontId="27" fillId="3" borderId="5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L81:N83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U88"/>
  <sheetViews>
    <sheetView tabSelected="1" topLeftCell="A68" zoomScaleNormal="100" workbookViewId="0">
      <selection activeCell="C67" sqref="C67:D67"/>
    </sheetView>
  </sheetViews>
  <sheetFormatPr baseColWidth="10" defaultColWidth="11.44140625" defaultRowHeight="14.4" x14ac:dyDescent="0.3"/>
  <cols>
    <col min="1" max="1" width="8.33203125" style="7" customWidth="1"/>
    <col min="2" max="2" width="16.44140625" style="7" customWidth="1"/>
    <col min="3" max="3" width="25.44140625" style="7" customWidth="1"/>
    <col min="4" max="4" width="44.33203125" style="7" customWidth="1"/>
    <col min="5" max="5" width="12" style="1" customWidth="1"/>
    <col min="6" max="6" width="14" style="1" customWidth="1"/>
    <col min="7" max="10" width="14" style="7" customWidth="1"/>
    <col min="11" max="11" width="11.44140625" style="7"/>
    <col min="12" max="12" width="23.5546875" style="7" bestFit="1" customWidth="1"/>
    <col min="13" max="13" width="13.88671875" style="7" bestFit="1" customWidth="1"/>
    <col min="14" max="16384" width="11.44140625" style="7"/>
  </cols>
  <sheetData>
    <row r="1" spans="1:410" ht="22.2" x14ac:dyDescent="0.3">
      <c r="A1" s="95" t="s">
        <v>18</v>
      </c>
      <c r="B1" s="95"/>
      <c r="C1" s="95"/>
      <c r="D1" s="95"/>
      <c r="E1" s="95"/>
      <c r="F1" s="95"/>
      <c r="G1" s="95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</row>
    <row r="3" spans="1:410" ht="15" customHeight="1" x14ac:dyDescent="0.3">
      <c r="A3" s="18" t="s">
        <v>0</v>
      </c>
      <c r="B3" s="44"/>
      <c r="C3" s="19"/>
      <c r="D3" s="19"/>
      <c r="E3" s="19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</row>
    <row r="4" spans="1:410" ht="20.100000000000001" customHeight="1" x14ac:dyDescent="0.3">
      <c r="A4" s="98" t="s">
        <v>45</v>
      </c>
      <c r="B4" s="99"/>
      <c r="C4" s="99"/>
      <c r="D4" s="99"/>
      <c r="E4" s="99"/>
      <c r="F4" s="99"/>
      <c r="G4" s="100"/>
    </row>
    <row r="6" spans="1:410" s="31" customFormat="1" ht="15" customHeight="1" x14ac:dyDescent="0.3">
      <c r="A6" s="103" t="s">
        <v>35</v>
      </c>
      <c r="B6" s="101"/>
      <c r="C6" s="101"/>
      <c r="D6" s="101"/>
      <c r="E6" s="44"/>
      <c r="F6" s="101" t="s">
        <v>1</v>
      </c>
      <c r="G6" s="102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</row>
    <row r="7" spans="1:410" ht="20.100000000000001" customHeight="1" x14ac:dyDescent="0.3">
      <c r="A7" s="104"/>
      <c r="B7" s="105"/>
      <c r="C7" s="105"/>
      <c r="D7" s="105"/>
      <c r="E7" s="106"/>
      <c r="F7" s="107"/>
      <c r="G7" s="108"/>
    </row>
    <row r="8" spans="1:410" ht="15" customHeight="1" x14ac:dyDescent="0.3">
      <c r="A8" s="113" t="s">
        <v>2</v>
      </c>
      <c r="B8" s="113"/>
      <c r="C8" s="113"/>
      <c r="D8" s="113"/>
      <c r="E8" s="113"/>
      <c r="F8" s="113"/>
      <c r="G8" s="11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</row>
    <row r="9" spans="1:410" ht="24.9" customHeight="1" x14ac:dyDescent="0.3">
      <c r="A9" s="23"/>
      <c r="B9" s="23"/>
      <c r="C9" s="4"/>
      <c r="D9" s="4"/>
      <c r="E9" s="4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</row>
    <row r="10" spans="1:410" ht="30.75" customHeight="1" x14ac:dyDescent="0.3">
      <c r="A10" s="114" t="s">
        <v>46</v>
      </c>
      <c r="B10" s="115"/>
      <c r="C10" s="115"/>
      <c r="D10" s="115"/>
      <c r="E10" s="115"/>
      <c r="F10" s="115"/>
      <c r="G10" s="11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</row>
    <row r="11" spans="1:410" ht="24.9" customHeight="1" x14ac:dyDescent="0.3">
      <c r="A11" s="6"/>
      <c r="B11" s="6"/>
      <c r="C11" s="22"/>
      <c r="D11" s="22"/>
      <c r="E11" s="2"/>
      <c r="F11" s="2"/>
      <c r="G11" s="2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</row>
    <row r="12" spans="1:410" ht="15" customHeight="1" x14ac:dyDescent="0.3">
      <c r="A12" s="109" t="s">
        <v>47</v>
      </c>
      <c r="B12" s="110"/>
      <c r="C12" s="110"/>
      <c r="D12" s="110"/>
      <c r="E12" s="111" t="s">
        <v>40</v>
      </c>
      <c r="F12" s="111"/>
      <c r="G12" s="11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</row>
    <row r="13" spans="1:410" ht="22.8" x14ac:dyDescent="0.3">
      <c r="A13" s="35" t="s">
        <v>3</v>
      </c>
      <c r="B13" s="82" t="s">
        <v>4</v>
      </c>
      <c r="C13" s="83"/>
      <c r="D13" s="35" t="s">
        <v>5</v>
      </c>
      <c r="E13" s="35" t="s">
        <v>6</v>
      </c>
      <c r="F13" s="35" t="s">
        <v>7</v>
      </c>
      <c r="G13" s="35" t="s">
        <v>12</v>
      </c>
      <c r="H13" s="72" t="s">
        <v>44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</row>
    <row r="14" spans="1:410" ht="15" customHeight="1" x14ac:dyDescent="0.3">
      <c r="A14" s="10">
        <v>1</v>
      </c>
      <c r="B14" s="86"/>
      <c r="C14" s="88"/>
      <c r="D14" s="27"/>
      <c r="E14" s="69"/>
      <c r="F14" s="70"/>
      <c r="G14" s="25">
        <f>ROUND(($F14-$E14)/182.5,2)*0.4</f>
        <v>0</v>
      </c>
      <c r="H14" s="71" t="str">
        <f>IF(G14&gt;0,ROUND(($F14-$E14)/182.5,2),"")</f>
        <v/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</row>
    <row r="15" spans="1:410" ht="15" customHeight="1" x14ac:dyDescent="0.3">
      <c r="A15" s="10">
        <v>2</v>
      </c>
      <c r="B15" s="86"/>
      <c r="C15" s="88"/>
      <c r="D15" s="24"/>
      <c r="E15" s="69"/>
      <c r="F15" s="70"/>
      <c r="G15" s="25">
        <f t="shared" ref="G15:G23" si="0">ROUND(($F15-$E15)/182.5,2)*0.4</f>
        <v>0</v>
      </c>
      <c r="H15" s="71" t="str">
        <f t="shared" ref="H15:H23" si="1">IF(G15&gt;0,ROUND(($F15-$E15)/182.5,2),"")</f>
        <v/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</row>
    <row r="16" spans="1:410" ht="15" customHeight="1" x14ac:dyDescent="0.3">
      <c r="A16" s="10">
        <v>3</v>
      </c>
      <c r="B16" s="86"/>
      <c r="C16" s="88"/>
      <c r="D16" s="24"/>
      <c r="E16" s="69"/>
      <c r="F16" s="70"/>
      <c r="G16" s="25">
        <f t="shared" si="0"/>
        <v>0</v>
      </c>
      <c r="H16" s="71" t="str">
        <f t="shared" si="1"/>
        <v/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</row>
    <row r="17" spans="1:410" ht="15" customHeight="1" x14ac:dyDescent="0.3">
      <c r="A17" s="10">
        <v>4</v>
      </c>
      <c r="B17" s="86"/>
      <c r="C17" s="88"/>
      <c r="D17" s="24"/>
      <c r="E17" s="69"/>
      <c r="F17" s="70"/>
      <c r="G17" s="25">
        <f t="shared" si="0"/>
        <v>0</v>
      </c>
      <c r="H17" s="71" t="str">
        <f t="shared" si="1"/>
        <v/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</row>
    <row r="18" spans="1:410" ht="15" customHeight="1" x14ac:dyDescent="0.3">
      <c r="A18" s="10">
        <v>5</v>
      </c>
      <c r="B18" s="86"/>
      <c r="C18" s="88"/>
      <c r="D18" s="24"/>
      <c r="E18" s="69"/>
      <c r="F18" s="70"/>
      <c r="G18" s="25">
        <f t="shared" si="0"/>
        <v>0</v>
      </c>
      <c r="H18" s="71" t="str">
        <f t="shared" si="1"/>
        <v/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</row>
    <row r="19" spans="1:410" ht="15" customHeight="1" x14ac:dyDescent="0.3">
      <c r="A19" s="10">
        <v>6</v>
      </c>
      <c r="B19" s="86"/>
      <c r="C19" s="88"/>
      <c r="D19" s="24"/>
      <c r="E19" s="69"/>
      <c r="F19" s="70"/>
      <c r="G19" s="25">
        <f t="shared" si="0"/>
        <v>0</v>
      </c>
      <c r="H19" s="71" t="str">
        <f t="shared" si="1"/>
        <v/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</row>
    <row r="20" spans="1:410" ht="15" customHeight="1" x14ac:dyDescent="0.3">
      <c r="A20" s="10">
        <v>7</v>
      </c>
      <c r="B20" s="86"/>
      <c r="C20" s="88"/>
      <c r="D20" s="24"/>
      <c r="E20" s="69"/>
      <c r="F20" s="70"/>
      <c r="G20" s="25">
        <f t="shared" si="0"/>
        <v>0</v>
      </c>
      <c r="H20" s="71" t="str">
        <f t="shared" si="1"/>
        <v/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</row>
    <row r="21" spans="1:410" ht="15" customHeight="1" x14ac:dyDescent="0.3">
      <c r="A21" s="10">
        <v>8</v>
      </c>
      <c r="B21" s="86"/>
      <c r="C21" s="88"/>
      <c r="D21" s="24"/>
      <c r="E21" s="69"/>
      <c r="F21" s="70"/>
      <c r="G21" s="25">
        <f t="shared" si="0"/>
        <v>0</v>
      </c>
      <c r="H21" s="71" t="str">
        <f t="shared" si="1"/>
        <v/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</row>
    <row r="22" spans="1:410" ht="15" customHeight="1" x14ac:dyDescent="0.3">
      <c r="A22" s="10">
        <v>9</v>
      </c>
      <c r="B22" s="86"/>
      <c r="C22" s="88"/>
      <c r="D22" s="24"/>
      <c r="E22" s="69"/>
      <c r="F22" s="70"/>
      <c r="G22" s="25">
        <f t="shared" si="0"/>
        <v>0</v>
      </c>
      <c r="H22" s="71" t="str">
        <f t="shared" si="1"/>
        <v/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</row>
    <row r="23" spans="1:410" ht="15" customHeight="1" thickBot="1" x14ac:dyDescent="0.35">
      <c r="A23" s="10">
        <v>10</v>
      </c>
      <c r="B23" s="86"/>
      <c r="C23" s="88"/>
      <c r="D23" s="24"/>
      <c r="E23" s="69"/>
      <c r="F23" s="70"/>
      <c r="G23" s="25">
        <f t="shared" si="0"/>
        <v>0</v>
      </c>
      <c r="H23" s="71" t="str">
        <f t="shared" si="1"/>
        <v/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</row>
    <row r="24" spans="1:410" ht="15" thickBot="1" x14ac:dyDescent="0.35">
      <c r="A24" s="13"/>
      <c r="B24" s="76"/>
      <c r="C24" s="14"/>
      <c r="D24" s="14"/>
      <c r="E24" s="96" t="s">
        <v>11</v>
      </c>
      <c r="F24" s="97"/>
      <c r="G24" s="26">
        <f>SUM(G14:G23)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</row>
    <row r="25" spans="1:410" ht="24.9" customHeight="1" x14ac:dyDescent="0.3">
      <c r="A25" s="6"/>
      <c r="B25" s="6"/>
      <c r="C25" s="22"/>
      <c r="D25" s="22"/>
      <c r="E25" s="2"/>
      <c r="F25" s="2"/>
      <c r="G25" s="22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</row>
    <row r="26" spans="1:410" ht="15" customHeight="1" x14ac:dyDescent="0.3">
      <c r="A26" s="109" t="s">
        <v>20</v>
      </c>
      <c r="B26" s="110"/>
      <c r="C26" s="110"/>
      <c r="D26" s="110"/>
      <c r="E26" s="111" t="s">
        <v>41</v>
      </c>
      <c r="F26" s="111"/>
      <c r="G26" s="11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</row>
    <row r="27" spans="1:410" ht="22.8" x14ac:dyDescent="0.3">
      <c r="A27" s="35" t="s">
        <v>3</v>
      </c>
      <c r="B27" s="82" t="s">
        <v>4</v>
      </c>
      <c r="C27" s="83"/>
      <c r="D27" s="35" t="s">
        <v>5</v>
      </c>
      <c r="E27" s="35" t="s">
        <v>6</v>
      </c>
      <c r="F27" s="35" t="s">
        <v>7</v>
      </c>
      <c r="G27" s="35" t="s">
        <v>12</v>
      </c>
      <c r="H27" s="72" t="s">
        <v>44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</row>
    <row r="28" spans="1:410" ht="15" customHeight="1" x14ac:dyDescent="0.3">
      <c r="A28" s="10">
        <v>1</v>
      </c>
      <c r="B28" s="86"/>
      <c r="C28" s="88"/>
      <c r="D28" s="27"/>
      <c r="E28" s="69"/>
      <c r="F28" s="70"/>
      <c r="G28" s="25">
        <f>ROUND(($F28-$E28)/182.5,2)*0.3</f>
        <v>0</v>
      </c>
      <c r="H28" s="71" t="str">
        <f>IF(G28&gt;0,ROUND(($F28-$E28)/182.5,2),"")</f>
        <v/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</row>
    <row r="29" spans="1:410" ht="15" customHeight="1" x14ac:dyDescent="0.3">
      <c r="A29" s="10">
        <v>2</v>
      </c>
      <c r="B29" s="86"/>
      <c r="C29" s="88"/>
      <c r="D29" s="24"/>
      <c r="E29" s="69"/>
      <c r="F29" s="70"/>
      <c r="G29" s="25">
        <f t="shared" ref="G29:G37" si="2">ROUND(($F29-$E29)/182.5,2)*0.3</f>
        <v>0</v>
      </c>
      <c r="H29" s="71" t="str">
        <f t="shared" ref="H29:H37" si="3">IF(G29&gt;0,ROUND(($F29-$E29)/182.5,2),"")</f>
        <v/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</row>
    <row r="30" spans="1:410" ht="15" customHeight="1" x14ac:dyDescent="0.3">
      <c r="A30" s="10">
        <v>3</v>
      </c>
      <c r="B30" s="86"/>
      <c r="C30" s="88"/>
      <c r="D30" s="24"/>
      <c r="E30" s="69"/>
      <c r="F30" s="70"/>
      <c r="G30" s="25">
        <f t="shared" si="2"/>
        <v>0</v>
      </c>
      <c r="H30" s="71" t="str">
        <f t="shared" si="3"/>
        <v/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</row>
    <row r="31" spans="1:410" ht="15" customHeight="1" x14ac:dyDescent="0.3">
      <c r="A31" s="10">
        <v>4</v>
      </c>
      <c r="B31" s="86"/>
      <c r="C31" s="88"/>
      <c r="D31" s="24"/>
      <c r="E31" s="69"/>
      <c r="F31" s="70"/>
      <c r="G31" s="25">
        <f t="shared" si="2"/>
        <v>0</v>
      </c>
      <c r="H31" s="71" t="str">
        <f t="shared" si="3"/>
        <v/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</row>
    <row r="32" spans="1:410" ht="15" customHeight="1" x14ac:dyDescent="0.3">
      <c r="A32" s="10">
        <v>5</v>
      </c>
      <c r="B32" s="86"/>
      <c r="C32" s="88"/>
      <c r="D32" s="24"/>
      <c r="E32" s="69"/>
      <c r="F32" s="70"/>
      <c r="G32" s="25">
        <f t="shared" si="2"/>
        <v>0</v>
      </c>
      <c r="H32" s="71" t="str">
        <f t="shared" si="3"/>
        <v/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</row>
    <row r="33" spans="1:411" ht="15" customHeight="1" x14ac:dyDescent="0.3">
      <c r="A33" s="10">
        <v>6</v>
      </c>
      <c r="B33" s="86"/>
      <c r="C33" s="88"/>
      <c r="D33" s="24"/>
      <c r="E33" s="69"/>
      <c r="F33" s="70"/>
      <c r="G33" s="25">
        <f t="shared" si="2"/>
        <v>0</v>
      </c>
      <c r="H33" s="71" t="str">
        <f t="shared" si="3"/>
        <v/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</row>
    <row r="34" spans="1:411" ht="15" customHeight="1" x14ac:dyDescent="0.3">
      <c r="A34" s="10">
        <v>7</v>
      </c>
      <c r="B34" s="86"/>
      <c r="C34" s="88"/>
      <c r="D34" s="24"/>
      <c r="E34" s="69"/>
      <c r="F34" s="70"/>
      <c r="G34" s="25">
        <f t="shared" si="2"/>
        <v>0</v>
      </c>
      <c r="H34" s="71" t="str">
        <f t="shared" si="3"/>
        <v/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</row>
    <row r="35" spans="1:411" ht="15" customHeight="1" x14ac:dyDescent="0.3">
      <c r="A35" s="10">
        <v>8</v>
      </c>
      <c r="B35" s="86"/>
      <c r="C35" s="88"/>
      <c r="D35" s="24"/>
      <c r="E35" s="69"/>
      <c r="F35" s="70"/>
      <c r="G35" s="25">
        <f t="shared" si="2"/>
        <v>0</v>
      </c>
      <c r="H35" s="71" t="str">
        <f t="shared" si="3"/>
        <v/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</row>
    <row r="36" spans="1:411" ht="15" customHeight="1" x14ac:dyDescent="0.3">
      <c r="A36" s="10">
        <v>9</v>
      </c>
      <c r="B36" s="86"/>
      <c r="C36" s="88"/>
      <c r="D36" s="24"/>
      <c r="E36" s="69"/>
      <c r="F36" s="70"/>
      <c r="G36" s="25">
        <f t="shared" si="2"/>
        <v>0</v>
      </c>
      <c r="H36" s="71" t="str">
        <f t="shared" si="3"/>
        <v/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</row>
    <row r="37" spans="1:411" ht="15" customHeight="1" thickBot="1" x14ac:dyDescent="0.35">
      <c r="A37" s="10">
        <v>10</v>
      </c>
      <c r="B37" s="124"/>
      <c r="C37" s="125"/>
      <c r="D37" s="24"/>
      <c r="E37" s="69"/>
      <c r="F37" s="70"/>
      <c r="G37" s="25">
        <f t="shared" si="2"/>
        <v>0</v>
      </c>
      <c r="H37" s="71" t="str">
        <f t="shared" si="3"/>
        <v/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</row>
    <row r="38" spans="1:411" ht="15" thickBot="1" x14ac:dyDescent="0.35">
      <c r="A38" s="13"/>
      <c r="B38" s="76"/>
      <c r="C38" s="14"/>
      <c r="D38" s="14"/>
      <c r="E38" s="96" t="s">
        <v>11</v>
      </c>
      <c r="F38" s="97"/>
      <c r="G38" s="26">
        <f>SUM(G28:G37)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</row>
    <row r="39" spans="1:411" ht="15" thickBot="1" x14ac:dyDescent="0.35">
      <c r="A39" s="23"/>
      <c r="B39" s="23"/>
      <c r="C39" s="4"/>
      <c r="D39" s="4"/>
      <c r="E39" s="4"/>
      <c r="F39" s="5"/>
      <c r="G39" s="9">
        <f>G24+G38</f>
        <v>0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</row>
    <row r="40" spans="1:411" ht="23.25" customHeight="1" thickBot="1" x14ac:dyDescent="0.35">
      <c r="A40" s="89" t="s">
        <v>39</v>
      </c>
      <c r="B40" s="90"/>
      <c r="C40" s="90"/>
      <c r="D40" s="90"/>
      <c r="E40" s="90"/>
      <c r="F40" s="91"/>
      <c r="G40" s="39">
        <f>IF(G39&gt;6,6,G39)</f>
        <v>0</v>
      </c>
    </row>
    <row r="43" spans="1:411" ht="30.75" customHeight="1" x14ac:dyDescent="0.3">
      <c r="A43" s="114" t="s">
        <v>21</v>
      </c>
      <c r="B43" s="115"/>
      <c r="C43" s="115"/>
      <c r="D43" s="115"/>
      <c r="E43" s="115"/>
      <c r="F43" s="115"/>
      <c r="G43" s="115"/>
      <c r="H43" s="115"/>
      <c r="I43" s="115"/>
      <c r="J43" s="11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</row>
    <row r="44" spans="1:411" ht="30.6" x14ac:dyDescent="0.3">
      <c r="A44" s="3" t="s">
        <v>3</v>
      </c>
      <c r="B44" s="80" t="s">
        <v>52</v>
      </c>
      <c r="C44" s="94" t="s">
        <v>9</v>
      </c>
      <c r="D44" s="94"/>
      <c r="E44" s="34" t="s">
        <v>10</v>
      </c>
      <c r="F44" s="36" t="s">
        <v>38</v>
      </c>
      <c r="G44" s="36" t="s">
        <v>17</v>
      </c>
      <c r="H44" s="36" t="s">
        <v>13</v>
      </c>
      <c r="I44" s="36" t="s">
        <v>14</v>
      </c>
      <c r="J44" s="37" t="s">
        <v>15</v>
      </c>
    </row>
    <row r="45" spans="1:411" ht="15" customHeight="1" x14ac:dyDescent="0.3">
      <c r="A45" s="10">
        <v>1</v>
      </c>
      <c r="B45" s="81"/>
      <c r="C45" s="84"/>
      <c r="D45" s="85"/>
      <c r="E45" s="41"/>
      <c r="F45" s="25" t="str">
        <f>IF(AND(E45&gt;=1,E45&lt;=11),0.1,"")</f>
        <v/>
      </c>
      <c r="G45" s="25" t="str">
        <f>IF(AND(E45&gt;=12,E45&lt;=40),0.2,"")</f>
        <v/>
      </c>
      <c r="H45" s="25" t="str">
        <f>IF(AND(E45&gt;=41,E45&lt;=100),0.4,"")</f>
        <v/>
      </c>
      <c r="I45" s="25" t="str">
        <f>IF(AND(E45&gt;=101,E45&lt;=200),0.6,"")</f>
        <v/>
      </c>
      <c r="J45" s="25" t="str">
        <f>IF(E45&gt;=201,0.75,"")</f>
        <v/>
      </c>
    </row>
    <row r="46" spans="1:411" ht="15" customHeight="1" x14ac:dyDescent="0.3">
      <c r="A46" s="10">
        <v>2</v>
      </c>
      <c r="B46" s="41"/>
      <c r="C46" s="84"/>
      <c r="D46" s="85"/>
      <c r="E46" s="41"/>
      <c r="F46" s="25" t="str">
        <f t="shared" ref="F46:F64" si="4">IF(AND(E46&gt;=1,E46&lt;=11),0.1,"")</f>
        <v/>
      </c>
      <c r="G46" s="25" t="str">
        <f t="shared" ref="G46:G64" si="5">IF(AND(E46&gt;=12,E46&lt;=40),0.2,"")</f>
        <v/>
      </c>
      <c r="H46" s="25" t="str">
        <f t="shared" ref="H46:H64" si="6">IF(AND(E46&gt;=41,E46&lt;=100),0.4,"")</f>
        <v/>
      </c>
      <c r="I46" s="25" t="str">
        <f t="shared" ref="I46:I64" si="7">IF(AND(E46&gt;=101,E46&lt;=200),0.6,"")</f>
        <v/>
      </c>
      <c r="J46" s="25" t="str">
        <f t="shared" ref="J46:J64" si="8">IF(E46&gt;=201,0.75,"")</f>
        <v/>
      </c>
    </row>
    <row r="47" spans="1:411" ht="15" customHeight="1" x14ac:dyDescent="0.3">
      <c r="A47" s="10">
        <v>3</v>
      </c>
      <c r="B47" s="41"/>
      <c r="C47" s="84"/>
      <c r="D47" s="85"/>
      <c r="E47" s="41"/>
      <c r="F47" s="25" t="str">
        <f t="shared" si="4"/>
        <v/>
      </c>
      <c r="G47" s="25" t="str">
        <f t="shared" si="5"/>
        <v/>
      </c>
      <c r="H47" s="25" t="str">
        <f t="shared" si="6"/>
        <v/>
      </c>
      <c r="I47" s="25" t="str">
        <f t="shared" si="7"/>
        <v/>
      </c>
      <c r="J47" s="25" t="str">
        <f t="shared" si="8"/>
        <v/>
      </c>
    </row>
    <row r="48" spans="1:411" ht="15" customHeight="1" x14ac:dyDescent="0.3">
      <c r="A48" s="10">
        <v>4</v>
      </c>
      <c r="B48" s="41"/>
      <c r="C48" s="84"/>
      <c r="D48" s="85"/>
      <c r="E48" s="41"/>
      <c r="F48" s="25" t="str">
        <f t="shared" si="4"/>
        <v/>
      </c>
      <c r="G48" s="25" t="str">
        <f t="shared" si="5"/>
        <v/>
      </c>
      <c r="H48" s="25" t="str">
        <f t="shared" si="6"/>
        <v/>
      </c>
      <c r="I48" s="25" t="str">
        <f t="shared" si="7"/>
        <v/>
      </c>
      <c r="J48" s="25" t="str">
        <f t="shared" si="8"/>
        <v/>
      </c>
    </row>
    <row r="49" spans="1:10" ht="15" customHeight="1" x14ac:dyDescent="0.3">
      <c r="A49" s="10">
        <v>5</v>
      </c>
      <c r="B49" s="41"/>
      <c r="C49" s="84"/>
      <c r="D49" s="85"/>
      <c r="E49" s="41"/>
      <c r="F49" s="25" t="str">
        <f t="shared" si="4"/>
        <v/>
      </c>
      <c r="G49" s="25" t="str">
        <f t="shared" si="5"/>
        <v/>
      </c>
      <c r="H49" s="25" t="str">
        <f t="shared" si="6"/>
        <v/>
      </c>
      <c r="I49" s="25" t="str">
        <f t="shared" si="7"/>
        <v/>
      </c>
      <c r="J49" s="25" t="str">
        <f t="shared" si="8"/>
        <v/>
      </c>
    </row>
    <row r="50" spans="1:10" ht="15" customHeight="1" x14ac:dyDescent="0.3">
      <c r="A50" s="10">
        <v>6</v>
      </c>
      <c r="B50" s="41"/>
      <c r="C50" s="84"/>
      <c r="D50" s="85"/>
      <c r="E50" s="41"/>
      <c r="F50" s="25" t="str">
        <f t="shared" si="4"/>
        <v/>
      </c>
      <c r="G50" s="25" t="str">
        <f t="shared" si="5"/>
        <v/>
      </c>
      <c r="H50" s="25" t="str">
        <f t="shared" si="6"/>
        <v/>
      </c>
      <c r="I50" s="25" t="str">
        <f t="shared" si="7"/>
        <v/>
      </c>
      <c r="J50" s="25" t="str">
        <f t="shared" si="8"/>
        <v/>
      </c>
    </row>
    <row r="51" spans="1:10" ht="15" customHeight="1" x14ac:dyDescent="0.3">
      <c r="A51" s="10">
        <v>7</v>
      </c>
      <c r="B51" s="41"/>
      <c r="C51" s="84"/>
      <c r="D51" s="85"/>
      <c r="E51" s="41"/>
      <c r="F51" s="25" t="str">
        <f t="shared" si="4"/>
        <v/>
      </c>
      <c r="G51" s="25" t="str">
        <f t="shared" si="5"/>
        <v/>
      </c>
      <c r="H51" s="25" t="str">
        <f t="shared" si="6"/>
        <v/>
      </c>
      <c r="I51" s="25" t="str">
        <f t="shared" si="7"/>
        <v/>
      </c>
      <c r="J51" s="25" t="str">
        <f t="shared" si="8"/>
        <v/>
      </c>
    </row>
    <row r="52" spans="1:10" ht="15" customHeight="1" x14ac:dyDescent="0.3">
      <c r="A52" s="10">
        <v>8</v>
      </c>
      <c r="B52" s="41"/>
      <c r="C52" s="84"/>
      <c r="D52" s="85"/>
      <c r="E52" s="41"/>
      <c r="F52" s="25" t="str">
        <f t="shared" si="4"/>
        <v/>
      </c>
      <c r="G52" s="25" t="str">
        <f t="shared" si="5"/>
        <v/>
      </c>
      <c r="H52" s="25" t="str">
        <f t="shared" si="6"/>
        <v/>
      </c>
      <c r="I52" s="25" t="str">
        <f t="shared" si="7"/>
        <v/>
      </c>
      <c r="J52" s="25" t="str">
        <f t="shared" si="8"/>
        <v/>
      </c>
    </row>
    <row r="53" spans="1:10" ht="15" customHeight="1" x14ac:dyDescent="0.3">
      <c r="A53" s="10">
        <v>9</v>
      </c>
      <c r="B53" s="41"/>
      <c r="C53" s="84"/>
      <c r="D53" s="85"/>
      <c r="E53" s="41"/>
      <c r="F53" s="25" t="str">
        <f t="shared" si="4"/>
        <v/>
      </c>
      <c r="G53" s="25" t="str">
        <f t="shared" si="5"/>
        <v/>
      </c>
      <c r="H53" s="25" t="str">
        <f t="shared" si="6"/>
        <v/>
      </c>
      <c r="I53" s="25" t="str">
        <f t="shared" si="7"/>
        <v/>
      </c>
      <c r="J53" s="25" t="str">
        <f t="shared" si="8"/>
        <v/>
      </c>
    </row>
    <row r="54" spans="1:10" ht="15" customHeight="1" x14ac:dyDescent="0.3">
      <c r="A54" s="10">
        <v>10</v>
      </c>
      <c r="B54" s="41"/>
      <c r="C54" s="84"/>
      <c r="D54" s="85"/>
      <c r="E54" s="41"/>
      <c r="F54" s="25" t="str">
        <f t="shared" si="4"/>
        <v/>
      </c>
      <c r="G54" s="25" t="str">
        <f t="shared" si="5"/>
        <v/>
      </c>
      <c r="H54" s="25" t="str">
        <f t="shared" si="6"/>
        <v/>
      </c>
      <c r="I54" s="25" t="str">
        <f t="shared" si="7"/>
        <v/>
      </c>
      <c r="J54" s="25" t="str">
        <f t="shared" si="8"/>
        <v/>
      </c>
    </row>
    <row r="55" spans="1:10" ht="15" customHeight="1" x14ac:dyDescent="0.3">
      <c r="A55" s="10">
        <v>11</v>
      </c>
      <c r="B55" s="41"/>
      <c r="C55" s="84"/>
      <c r="D55" s="85"/>
      <c r="E55" s="41"/>
      <c r="F55" s="25" t="str">
        <f t="shared" si="4"/>
        <v/>
      </c>
      <c r="G55" s="25" t="str">
        <f t="shared" si="5"/>
        <v/>
      </c>
      <c r="H55" s="25" t="str">
        <f t="shared" si="6"/>
        <v/>
      </c>
      <c r="I55" s="25" t="str">
        <f t="shared" si="7"/>
        <v/>
      </c>
      <c r="J55" s="25" t="str">
        <f t="shared" si="8"/>
        <v/>
      </c>
    </row>
    <row r="56" spans="1:10" ht="15" customHeight="1" x14ac:dyDescent="0.3">
      <c r="A56" s="10">
        <v>12</v>
      </c>
      <c r="B56" s="41"/>
      <c r="C56" s="84"/>
      <c r="D56" s="85"/>
      <c r="E56" s="41"/>
      <c r="F56" s="25" t="str">
        <f t="shared" si="4"/>
        <v/>
      </c>
      <c r="G56" s="25" t="str">
        <f t="shared" si="5"/>
        <v/>
      </c>
      <c r="H56" s="25" t="str">
        <f t="shared" si="6"/>
        <v/>
      </c>
      <c r="I56" s="25" t="str">
        <f t="shared" si="7"/>
        <v/>
      </c>
      <c r="J56" s="25" t="str">
        <f t="shared" si="8"/>
        <v/>
      </c>
    </row>
    <row r="57" spans="1:10" ht="15" customHeight="1" x14ac:dyDescent="0.3">
      <c r="A57" s="10">
        <v>13</v>
      </c>
      <c r="B57" s="41"/>
      <c r="C57" s="84"/>
      <c r="D57" s="85"/>
      <c r="E57" s="41"/>
      <c r="F57" s="25" t="str">
        <f t="shared" si="4"/>
        <v/>
      </c>
      <c r="G57" s="25" t="str">
        <f t="shared" si="5"/>
        <v/>
      </c>
      <c r="H57" s="25" t="str">
        <f t="shared" si="6"/>
        <v/>
      </c>
      <c r="I57" s="25" t="str">
        <f t="shared" si="7"/>
        <v/>
      </c>
      <c r="J57" s="25" t="str">
        <f t="shared" si="8"/>
        <v/>
      </c>
    </row>
    <row r="58" spans="1:10" ht="15" customHeight="1" x14ac:dyDescent="0.3">
      <c r="A58" s="10">
        <v>14</v>
      </c>
      <c r="B58" s="41"/>
      <c r="C58" s="84"/>
      <c r="D58" s="85"/>
      <c r="E58" s="41"/>
      <c r="F58" s="25" t="str">
        <f t="shared" si="4"/>
        <v/>
      </c>
      <c r="G58" s="25" t="str">
        <f t="shared" si="5"/>
        <v/>
      </c>
      <c r="H58" s="25" t="str">
        <f t="shared" si="6"/>
        <v/>
      </c>
      <c r="I58" s="25" t="str">
        <f t="shared" si="7"/>
        <v/>
      </c>
      <c r="J58" s="25" t="str">
        <f t="shared" si="8"/>
        <v/>
      </c>
    </row>
    <row r="59" spans="1:10" ht="15" customHeight="1" x14ac:dyDescent="0.3">
      <c r="A59" s="10">
        <v>15</v>
      </c>
      <c r="B59" s="41"/>
      <c r="C59" s="84"/>
      <c r="D59" s="85"/>
      <c r="E59" s="41"/>
      <c r="F59" s="25" t="str">
        <f t="shared" si="4"/>
        <v/>
      </c>
      <c r="G59" s="25" t="str">
        <f t="shared" si="5"/>
        <v/>
      </c>
      <c r="H59" s="25" t="str">
        <f t="shared" si="6"/>
        <v/>
      </c>
      <c r="I59" s="25" t="str">
        <f t="shared" si="7"/>
        <v/>
      </c>
      <c r="J59" s="25" t="str">
        <f t="shared" si="8"/>
        <v/>
      </c>
    </row>
    <row r="60" spans="1:10" ht="15" customHeight="1" x14ac:dyDescent="0.3">
      <c r="A60" s="10">
        <v>16</v>
      </c>
      <c r="B60" s="41"/>
      <c r="C60" s="84"/>
      <c r="D60" s="85"/>
      <c r="E60" s="41"/>
      <c r="F60" s="25" t="str">
        <f t="shared" si="4"/>
        <v/>
      </c>
      <c r="G60" s="25" t="str">
        <f t="shared" si="5"/>
        <v/>
      </c>
      <c r="H60" s="25" t="str">
        <f t="shared" si="6"/>
        <v/>
      </c>
      <c r="I60" s="25" t="str">
        <f t="shared" si="7"/>
        <v/>
      </c>
      <c r="J60" s="25" t="str">
        <f t="shared" si="8"/>
        <v/>
      </c>
    </row>
    <row r="61" spans="1:10" ht="15" customHeight="1" x14ac:dyDescent="0.3">
      <c r="A61" s="10">
        <v>17</v>
      </c>
      <c r="B61" s="41"/>
      <c r="C61" s="84"/>
      <c r="D61" s="85"/>
      <c r="E61" s="41"/>
      <c r="F61" s="25" t="str">
        <f t="shared" si="4"/>
        <v/>
      </c>
      <c r="G61" s="25" t="str">
        <f t="shared" si="5"/>
        <v/>
      </c>
      <c r="H61" s="25" t="str">
        <f t="shared" si="6"/>
        <v/>
      </c>
      <c r="I61" s="25" t="str">
        <f t="shared" si="7"/>
        <v/>
      </c>
      <c r="J61" s="25" t="str">
        <f t="shared" si="8"/>
        <v/>
      </c>
    </row>
    <row r="62" spans="1:10" ht="15" customHeight="1" x14ac:dyDescent="0.3">
      <c r="A62" s="10">
        <v>18</v>
      </c>
      <c r="B62" s="41"/>
      <c r="C62" s="84"/>
      <c r="D62" s="85"/>
      <c r="E62" s="41"/>
      <c r="F62" s="25" t="str">
        <f t="shared" si="4"/>
        <v/>
      </c>
      <c r="G62" s="25" t="str">
        <f t="shared" si="5"/>
        <v/>
      </c>
      <c r="H62" s="25" t="str">
        <f t="shared" si="6"/>
        <v/>
      </c>
      <c r="I62" s="25" t="str">
        <f t="shared" si="7"/>
        <v/>
      </c>
      <c r="J62" s="25" t="str">
        <f t="shared" si="8"/>
        <v/>
      </c>
    </row>
    <row r="63" spans="1:10" ht="15" customHeight="1" x14ac:dyDescent="0.3">
      <c r="A63" s="10">
        <v>19</v>
      </c>
      <c r="B63" s="41"/>
      <c r="C63" s="84"/>
      <c r="D63" s="85"/>
      <c r="E63" s="41"/>
      <c r="F63" s="25" t="str">
        <f t="shared" si="4"/>
        <v/>
      </c>
      <c r="G63" s="25" t="str">
        <f t="shared" si="5"/>
        <v/>
      </c>
      <c r="H63" s="25" t="str">
        <f t="shared" si="6"/>
        <v/>
      </c>
      <c r="I63" s="25" t="str">
        <f t="shared" si="7"/>
        <v/>
      </c>
      <c r="J63" s="25" t="str">
        <f t="shared" si="8"/>
        <v/>
      </c>
    </row>
    <row r="64" spans="1:10" ht="15" customHeight="1" x14ac:dyDescent="0.3">
      <c r="A64" s="10">
        <v>20</v>
      </c>
      <c r="B64" s="41"/>
      <c r="C64" s="84"/>
      <c r="D64" s="85"/>
      <c r="E64" s="41"/>
      <c r="F64" s="25" t="str">
        <f t="shared" si="4"/>
        <v/>
      </c>
      <c r="G64" s="25" t="str">
        <f t="shared" si="5"/>
        <v/>
      </c>
      <c r="H64" s="25" t="str">
        <f t="shared" si="6"/>
        <v/>
      </c>
      <c r="I64" s="25" t="str">
        <f t="shared" si="7"/>
        <v/>
      </c>
      <c r="J64" s="25" t="str">
        <f t="shared" si="8"/>
        <v/>
      </c>
    </row>
    <row r="65" spans="1:15" ht="15" customHeight="1" x14ac:dyDescent="0.3">
      <c r="A65" s="10">
        <v>21</v>
      </c>
      <c r="B65" s="41"/>
      <c r="C65" s="84"/>
      <c r="D65" s="85"/>
      <c r="E65" s="41"/>
      <c r="F65" s="25" t="str">
        <f t="shared" ref="F65:F74" si="9">IF(AND(E65&gt;=1,E65&lt;=11),0.1,"")</f>
        <v/>
      </c>
      <c r="G65" s="25" t="str">
        <f t="shared" ref="G65:G74" si="10">IF(AND(E65&gt;=12,E65&lt;=40),0.2,"")</f>
        <v/>
      </c>
      <c r="H65" s="25" t="str">
        <f t="shared" ref="H65:H74" si="11">IF(AND(E65&gt;=41,E65&lt;=100),0.4,"")</f>
        <v/>
      </c>
      <c r="I65" s="25" t="str">
        <f t="shared" ref="I65:I74" si="12">IF(AND(E65&gt;=101,E65&lt;=200),0.6,"")</f>
        <v/>
      </c>
      <c r="J65" s="25" t="str">
        <f t="shared" ref="J65:J74" si="13">IF(E65&gt;=201,0.75,"")</f>
        <v/>
      </c>
    </row>
    <row r="66" spans="1:15" ht="15" customHeight="1" x14ac:dyDescent="0.3">
      <c r="A66" s="10">
        <v>22</v>
      </c>
      <c r="B66" s="41"/>
      <c r="C66" s="84"/>
      <c r="D66" s="85"/>
      <c r="E66" s="41"/>
      <c r="F66" s="25" t="str">
        <f t="shared" si="9"/>
        <v/>
      </c>
      <c r="G66" s="25" t="str">
        <f t="shared" si="10"/>
        <v/>
      </c>
      <c r="H66" s="25" t="str">
        <f t="shared" si="11"/>
        <v/>
      </c>
      <c r="I66" s="25" t="str">
        <f t="shared" si="12"/>
        <v/>
      </c>
      <c r="J66" s="25" t="str">
        <f t="shared" si="13"/>
        <v/>
      </c>
    </row>
    <row r="67" spans="1:15" ht="15" customHeight="1" x14ac:dyDescent="0.3">
      <c r="A67" s="10">
        <v>23</v>
      </c>
      <c r="B67" s="41"/>
      <c r="C67" s="84"/>
      <c r="D67" s="85"/>
      <c r="E67" s="41"/>
      <c r="F67" s="25" t="str">
        <f t="shared" si="9"/>
        <v/>
      </c>
      <c r="G67" s="25" t="str">
        <f t="shared" si="10"/>
        <v/>
      </c>
      <c r="H67" s="25" t="str">
        <f t="shared" si="11"/>
        <v/>
      </c>
      <c r="I67" s="25" t="str">
        <f t="shared" si="12"/>
        <v/>
      </c>
      <c r="J67" s="25" t="str">
        <f t="shared" si="13"/>
        <v/>
      </c>
    </row>
    <row r="68" spans="1:15" ht="15" customHeight="1" x14ac:dyDescent="0.3">
      <c r="A68" s="10">
        <v>24</v>
      </c>
      <c r="B68" s="41"/>
      <c r="C68" s="84"/>
      <c r="D68" s="85"/>
      <c r="E68" s="41"/>
      <c r="F68" s="25" t="str">
        <f t="shared" si="9"/>
        <v/>
      </c>
      <c r="G68" s="25" t="str">
        <f t="shared" si="10"/>
        <v/>
      </c>
      <c r="H68" s="25" t="str">
        <f t="shared" si="11"/>
        <v/>
      </c>
      <c r="I68" s="25" t="str">
        <f t="shared" si="12"/>
        <v/>
      </c>
      <c r="J68" s="25" t="str">
        <f t="shared" si="13"/>
        <v/>
      </c>
    </row>
    <row r="69" spans="1:15" ht="15" customHeight="1" x14ac:dyDescent="0.3">
      <c r="A69" s="10">
        <v>25</v>
      </c>
      <c r="B69" s="41"/>
      <c r="C69" s="84"/>
      <c r="D69" s="85"/>
      <c r="E69" s="41"/>
      <c r="F69" s="25" t="str">
        <f t="shared" si="9"/>
        <v/>
      </c>
      <c r="G69" s="25" t="str">
        <f t="shared" si="10"/>
        <v/>
      </c>
      <c r="H69" s="25" t="str">
        <f t="shared" si="11"/>
        <v/>
      </c>
      <c r="I69" s="25" t="str">
        <f t="shared" si="12"/>
        <v/>
      </c>
      <c r="J69" s="25" t="str">
        <f t="shared" si="13"/>
        <v/>
      </c>
    </row>
    <row r="70" spans="1:15" ht="15" customHeight="1" x14ac:dyDescent="0.3">
      <c r="A70" s="10">
        <v>26</v>
      </c>
      <c r="B70" s="41"/>
      <c r="C70" s="84"/>
      <c r="D70" s="85"/>
      <c r="E70" s="41"/>
      <c r="F70" s="25" t="str">
        <f t="shared" si="9"/>
        <v/>
      </c>
      <c r="G70" s="25" t="str">
        <f t="shared" si="10"/>
        <v/>
      </c>
      <c r="H70" s="25" t="str">
        <f t="shared" si="11"/>
        <v/>
      </c>
      <c r="I70" s="25" t="str">
        <f t="shared" si="12"/>
        <v/>
      </c>
      <c r="J70" s="25" t="str">
        <f t="shared" si="13"/>
        <v/>
      </c>
    </row>
    <row r="71" spans="1:15" ht="15" customHeight="1" x14ac:dyDescent="0.3">
      <c r="A71" s="10">
        <v>27</v>
      </c>
      <c r="B71" s="41"/>
      <c r="C71" s="84"/>
      <c r="D71" s="85"/>
      <c r="E71" s="41"/>
      <c r="F71" s="25" t="str">
        <f t="shared" si="9"/>
        <v/>
      </c>
      <c r="G71" s="25" t="str">
        <f t="shared" si="10"/>
        <v/>
      </c>
      <c r="H71" s="25" t="str">
        <f t="shared" si="11"/>
        <v/>
      </c>
      <c r="I71" s="25" t="str">
        <f t="shared" si="12"/>
        <v/>
      </c>
      <c r="J71" s="25" t="str">
        <f t="shared" si="13"/>
        <v/>
      </c>
    </row>
    <row r="72" spans="1:15" ht="15" customHeight="1" x14ac:dyDescent="0.3">
      <c r="A72" s="10">
        <v>28</v>
      </c>
      <c r="B72" s="41"/>
      <c r="C72" s="84"/>
      <c r="D72" s="85"/>
      <c r="E72" s="41"/>
      <c r="F72" s="25" t="str">
        <f t="shared" si="9"/>
        <v/>
      </c>
      <c r="G72" s="25" t="str">
        <f t="shared" si="10"/>
        <v/>
      </c>
      <c r="H72" s="25" t="str">
        <f t="shared" si="11"/>
        <v/>
      </c>
      <c r="I72" s="25" t="str">
        <f t="shared" si="12"/>
        <v/>
      </c>
      <c r="J72" s="25" t="str">
        <f t="shared" si="13"/>
        <v/>
      </c>
    </row>
    <row r="73" spans="1:15" ht="15" customHeight="1" x14ac:dyDescent="0.3">
      <c r="A73" s="10">
        <v>29</v>
      </c>
      <c r="B73" s="41"/>
      <c r="C73" s="84"/>
      <c r="D73" s="85"/>
      <c r="E73" s="41"/>
      <c r="F73" s="25" t="str">
        <f t="shared" si="9"/>
        <v/>
      </c>
      <c r="G73" s="25" t="str">
        <f t="shared" si="10"/>
        <v/>
      </c>
      <c r="H73" s="25" t="str">
        <f t="shared" si="11"/>
        <v/>
      </c>
      <c r="I73" s="25" t="str">
        <f t="shared" si="12"/>
        <v/>
      </c>
      <c r="J73" s="25" t="str">
        <f t="shared" si="13"/>
        <v/>
      </c>
    </row>
    <row r="74" spans="1:15" ht="15" customHeight="1" x14ac:dyDescent="0.3">
      <c r="A74" s="10">
        <v>30</v>
      </c>
      <c r="B74" s="41"/>
      <c r="C74" s="84"/>
      <c r="D74" s="85"/>
      <c r="E74" s="41"/>
      <c r="F74" s="25" t="str">
        <f t="shared" si="9"/>
        <v/>
      </c>
      <c r="G74" s="25" t="str">
        <f t="shared" si="10"/>
        <v/>
      </c>
      <c r="H74" s="25" t="str">
        <f t="shared" si="11"/>
        <v/>
      </c>
      <c r="I74" s="25" t="str">
        <f t="shared" si="12"/>
        <v/>
      </c>
      <c r="J74" s="25" t="str">
        <f t="shared" si="13"/>
        <v/>
      </c>
    </row>
    <row r="75" spans="1:15" ht="15" customHeight="1" x14ac:dyDescent="0.3">
      <c r="A75" s="15"/>
      <c r="B75" s="77"/>
      <c r="C75" s="16"/>
      <c r="D75" s="16"/>
      <c r="F75" s="135">
        <f>SUM(F45:F74)</f>
        <v>0</v>
      </c>
      <c r="G75" s="135">
        <f t="shared" ref="G75:J75" si="14">SUM(G45:G74)</f>
        <v>0</v>
      </c>
      <c r="H75" s="135">
        <f t="shared" si="14"/>
        <v>0</v>
      </c>
      <c r="I75" s="135">
        <f t="shared" si="14"/>
        <v>0</v>
      </c>
      <c r="J75" s="135">
        <f t="shared" si="14"/>
        <v>0</v>
      </c>
    </row>
    <row r="76" spans="1:15" ht="10.5" customHeight="1" x14ac:dyDescent="0.3">
      <c r="A76" s="66"/>
      <c r="B76" s="78"/>
      <c r="C76" s="46"/>
      <c r="D76" s="46"/>
      <c r="E76" s="68" t="s">
        <v>43</v>
      </c>
      <c r="F76" s="67">
        <f>COUNT(F45:F64)</f>
        <v>0</v>
      </c>
      <c r="G76" s="67">
        <f t="shared" ref="G76:J76" si="15">COUNT(G45:G64)</f>
        <v>0</v>
      </c>
      <c r="H76" s="67">
        <f t="shared" si="15"/>
        <v>0</v>
      </c>
      <c r="I76" s="67">
        <f t="shared" si="15"/>
        <v>0</v>
      </c>
      <c r="J76" s="67">
        <f t="shared" si="15"/>
        <v>0</v>
      </c>
    </row>
    <row r="77" spans="1:15" ht="15" thickBot="1" x14ac:dyDescent="0.35">
      <c r="A77" s="92"/>
      <c r="B77" s="93"/>
      <c r="C77" s="93"/>
      <c r="D77" s="93"/>
      <c r="E77" s="93"/>
      <c r="F77" s="117">
        <f>F75+G75+H75+I75+J75</f>
        <v>0</v>
      </c>
      <c r="G77" s="117"/>
      <c r="H77" s="117"/>
      <c r="I77" s="117"/>
      <c r="J77" s="117"/>
    </row>
    <row r="78" spans="1:15" ht="23.25" customHeight="1" thickBot="1" x14ac:dyDescent="0.35">
      <c r="A78" s="89" t="s">
        <v>48</v>
      </c>
      <c r="B78" s="90"/>
      <c r="C78" s="90"/>
      <c r="D78" s="90"/>
      <c r="E78" s="90"/>
      <c r="F78" s="91"/>
      <c r="G78" s="45">
        <f>IF(F77&gt;3,3,F77)</f>
        <v>0</v>
      </c>
      <c r="H78" s="46"/>
      <c r="I78" s="46"/>
    </row>
    <row r="79" spans="1:15" x14ac:dyDescent="0.3">
      <c r="A79" s="6"/>
      <c r="B79" s="6"/>
      <c r="C79" s="22"/>
      <c r="D79" s="22"/>
      <c r="E79" s="22"/>
      <c r="F79" s="22"/>
      <c r="G79" s="22"/>
      <c r="H79" s="22"/>
    </row>
    <row r="80" spans="1:15" ht="35.25" customHeight="1" x14ac:dyDescent="0.3">
      <c r="A80" s="114" t="s">
        <v>49</v>
      </c>
      <c r="B80" s="115"/>
      <c r="C80" s="115"/>
      <c r="D80" s="115"/>
      <c r="E80" s="115"/>
      <c r="F80" s="115"/>
      <c r="G80" s="116"/>
      <c r="H80" s="53"/>
      <c r="I80" s="73"/>
      <c r="J80" s="54"/>
      <c r="K80" s="54"/>
      <c r="L80" s="75"/>
      <c r="M80" s="75"/>
      <c r="N80" s="75"/>
      <c r="O80" s="54"/>
    </row>
    <row r="81" spans="1:15" x14ac:dyDescent="0.3">
      <c r="A81" s="60" t="s">
        <v>26</v>
      </c>
      <c r="B81" s="61"/>
      <c r="C81" s="61"/>
      <c r="D81" s="61"/>
      <c r="E81" s="121" t="s">
        <v>8</v>
      </c>
      <c r="F81" s="121"/>
      <c r="G81" s="38" t="s">
        <v>16</v>
      </c>
      <c r="H81" s="54"/>
      <c r="I81" s="54"/>
      <c r="J81" s="54"/>
      <c r="K81" s="54"/>
      <c r="L81" s="8" t="s">
        <v>23</v>
      </c>
      <c r="M81" s="8" t="s">
        <v>24</v>
      </c>
      <c r="N81" s="8" t="s">
        <v>25</v>
      </c>
      <c r="O81" s="54"/>
    </row>
    <row r="82" spans="1:15" ht="15" customHeight="1" x14ac:dyDescent="0.25">
      <c r="A82" s="10">
        <v>1</v>
      </c>
      <c r="B82" s="86"/>
      <c r="C82" s="87"/>
      <c r="D82" s="88"/>
      <c r="E82" s="122"/>
      <c r="F82" s="123"/>
      <c r="G82" s="25" t="str">
        <f>IF(E82&lt;&gt;"",INDEX(T_barem_titulacio,MATCH(E82,L_titulacio,0),3),"")</f>
        <v/>
      </c>
      <c r="H82" s="54"/>
      <c r="I82" s="54"/>
      <c r="J82" s="54"/>
      <c r="K82" s="54"/>
      <c r="L82" s="62" t="s">
        <v>50</v>
      </c>
      <c r="M82" s="63"/>
      <c r="N82" s="64">
        <v>1</v>
      </c>
      <c r="O82" s="54"/>
    </row>
    <row r="83" spans="1:15" ht="15" customHeight="1" x14ac:dyDescent="0.25">
      <c r="A83" s="10">
        <v>2</v>
      </c>
      <c r="B83" s="86"/>
      <c r="C83" s="87"/>
      <c r="D83" s="88"/>
      <c r="E83" s="122"/>
      <c r="F83" s="123"/>
      <c r="G83" s="25" t="str">
        <f>IF(E83&lt;&gt;"",INDEX(T_barem_titulacio,MATCH(E83,L_titulacio,0),3),"")</f>
        <v/>
      </c>
      <c r="H83" s="54"/>
      <c r="I83" s="54"/>
      <c r="J83" s="54"/>
      <c r="K83" s="54"/>
      <c r="L83" s="62" t="s">
        <v>51</v>
      </c>
      <c r="M83" s="63"/>
      <c r="N83" s="64">
        <v>1.2</v>
      </c>
      <c r="O83" s="54"/>
    </row>
    <row r="84" spans="1:15" ht="15" thickBot="1" x14ac:dyDescent="0.35">
      <c r="A84" s="32"/>
      <c r="B84" s="79"/>
      <c r="C84" s="33"/>
      <c r="D84" s="33"/>
      <c r="E84" s="33"/>
      <c r="F84" s="33"/>
      <c r="G84" s="40">
        <f>SUM(G81:G83)</f>
        <v>0</v>
      </c>
      <c r="H84" s="54"/>
      <c r="I84" s="54"/>
      <c r="J84" s="54"/>
      <c r="K84" s="54"/>
      <c r="L84" s="74"/>
      <c r="M84" s="74"/>
      <c r="N84" s="59"/>
      <c r="O84" s="54"/>
    </row>
    <row r="85" spans="1:15" ht="23.25" customHeight="1" thickBot="1" x14ac:dyDescent="0.35">
      <c r="A85" s="89" t="s">
        <v>42</v>
      </c>
      <c r="B85" s="90"/>
      <c r="C85" s="90"/>
      <c r="D85" s="90"/>
      <c r="E85" s="90"/>
      <c r="F85" s="91"/>
      <c r="G85" s="55">
        <f>IF(G84&gt;2,2,G84)</f>
        <v>0</v>
      </c>
      <c r="H85" s="54"/>
      <c r="I85" s="54"/>
      <c r="J85" s="54"/>
      <c r="K85" s="54"/>
      <c r="L85" s="65"/>
      <c r="M85" s="65"/>
      <c r="N85" s="59"/>
      <c r="O85" s="54"/>
    </row>
    <row r="86" spans="1:15" x14ac:dyDescent="0.3">
      <c r="A86" s="11"/>
      <c r="B86" s="11"/>
      <c r="C86" s="11"/>
      <c r="D86" s="11"/>
      <c r="E86" s="11"/>
      <c r="F86" s="12"/>
      <c r="G86" s="12"/>
      <c r="H86" s="54"/>
      <c r="I86" s="54"/>
      <c r="J86" s="54"/>
      <c r="K86" s="54"/>
      <c r="L86" s="54"/>
      <c r="M86" s="54"/>
      <c r="N86" s="54"/>
      <c r="O86" s="54"/>
    </row>
    <row r="87" spans="1:15" ht="15" thickBot="1" x14ac:dyDescent="0.35">
      <c r="A87" s="29"/>
      <c r="B87" s="29"/>
      <c r="C87" s="30"/>
      <c r="D87" s="30"/>
      <c r="E87" s="30"/>
      <c r="F87" s="28"/>
      <c r="G87" s="28"/>
      <c r="I87" s="57"/>
      <c r="J87" s="56"/>
      <c r="K87" s="58"/>
    </row>
    <row r="88" spans="1:15" ht="37.5" customHeight="1" thickBot="1" x14ac:dyDescent="0.35">
      <c r="A88" s="118" t="s">
        <v>22</v>
      </c>
      <c r="B88" s="119"/>
      <c r="C88" s="119"/>
      <c r="D88" s="119"/>
      <c r="E88" s="119"/>
      <c r="F88" s="120"/>
      <c r="G88" s="52">
        <f>G40+G78+G85</f>
        <v>0</v>
      </c>
    </row>
  </sheetData>
  <sheetProtection algorithmName="SHA-512" hashValue="Y2TWys63qmSiapGcq85FjFxRQh4fWqiXsnj+Zrua02zw2hPfG0e4BPeIyCZ+EzWlBeoQsqz2ZRa7aK8pWB9mXA==" saltValue="qSE7BRoCRoRb1Zwt/L4ZWg==" spinCount="100000" sheet="1" objects="1" scenarios="1"/>
  <protectedRanges>
    <protectedRange sqref="A4:G4" name="Rango1"/>
  </protectedRanges>
  <mergeCells count="80">
    <mergeCell ref="C72:D72"/>
    <mergeCell ref="C73:D73"/>
    <mergeCell ref="C74:D74"/>
    <mergeCell ref="B15:C15"/>
    <mergeCell ref="B16:C16"/>
    <mergeCell ref="B17:C17"/>
    <mergeCell ref="A43:J43"/>
    <mergeCell ref="A40:F40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7:C37"/>
    <mergeCell ref="A85:F85"/>
    <mergeCell ref="F77:J77"/>
    <mergeCell ref="C63:D63"/>
    <mergeCell ref="C61:D61"/>
    <mergeCell ref="A88:F88"/>
    <mergeCell ref="A80:G80"/>
    <mergeCell ref="E81:F81"/>
    <mergeCell ref="E82:F82"/>
    <mergeCell ref="E83:F83"/>
    <mergeCell ref="C65:D65"/>
    <mergeCell ref="C66:D66"/>
    <mergeCell ref="C67:D67"/>
    <mergeCell ref="C68:D68"/>
    <mergeCell ref="C69:D69"/>
    <mergeCell ref="C70:D70"/>
    <mergeCell ref="C71:D71"/>
    <mergeCell ref="C49:D49"/>
    <mergeCell ref="C50:D50"/>
    <mergeCell ref="C51:D51"/>
    <mergeCell ref="C52:D52"/>
    <mergeCell ref="C62:D62"/>
    <mergeCell ref="C53:D53"/>
    <mergeCell ref="C54:D54"/>
    <mergeCell ref="C55:D55"/>
    <mergeCell ref="C59:D59"/>
    <mergeCell ref="C60:D60"/>
    <mergeCell ref="C56:D56"/>
    <mergeCell ref="C57:D57"/>
    <mergeCell ref="C58:D58"/>
    <mergeCell ref="A1:G1"/>
    <mergeCell ref="E24:F24"/>
    <mergeCell ref="E38:F38"/>
    <mergeCell ref="A4:G4"/>
    <mergeCell ref="F6:G6"/>
    <mergeCell ref="A6:D6"/>
    <mergeCell ref="A7:E7"/>
    <mergeCell ref="F7:G7"/>
    <mergeCell ref="A26:D26"/>
    <mergeCell ref="E26:G26"/>
    <mergeCell ref="A8:G8"/>
    <mergeCell ref="A10:G10"/>
    <mergeCell ref="A12:D12"/>
    <mergeCell ref="E12:G12"/>
    <mergeCell ref="B13:C13"/>
    <mergeCell ref="B14:C14"/>
    <mergeCell ref="B27:C27"/>
    <mergeCell ref="C45:D45"/>
    <mergeCell ref="B82:D82"/>
    <mergeCell ref="B83:D83"/>
    <mergeCell ref="B32:C32"/>
    <mergeCell ref="B33:C33"/>
    <mergeCell ref="B34:C34"/>
    <mergeCell ref="B35:C35"/>
    <mergeCell ref="B36:C36"/>
    <mergeCell ref="A78:F78"/>
    <mergeCell ref="C64:D64"/>
    <mergeCell ref="A77:E77"/>
    <mergeCell ref="C44:D44"/>
    <mergeCell ref="C46:D46"/>
    <mergeCell ref="C47:D47"/>
    <mergeCell ref="C48:D48"/>
  </mergeCells>
  <dataValidations count="1">
    <dataValidation type="list" allowBlank="1" showInputMessage="1" showErrorMessage="1" sqref="E82:E83" xr:uid="{00000000-0002-0000-0000-000000000000}">
      <formula1>$L$82:$L$83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4140625" defaultRowHeight="14.4" x14ac:dyDescent="0.3"/>
  <cols>
    <col min="1" max="1" width="43.5546875" customWidth="1"/>
    <col min="2" max="2" width="20.44140625" customWidth="1"/>
    <col min="12" max="12" width="21.88671875" customWidth="1"/>
  </cols>
  <sheetData>
    <row r="1" spans="1:14" ht="15.75" customHeight="1" x14ac:dyDescent="0.3">
      <c r="A1" s="128" t="s">
        <v>32</v>
      </c>
      <c r="B1" s="128" t="s">
        <v>1</v>
      </c>
      <c r="C1" s="42" t="s">
        <v>27</v>
      </c>
      <c r="D1" s="42" t="s">
        <v>33</v>
      </c>
      <c r="E1" s="42" t="s">
        <v>28</v>
      </c>
      <c r="F1" s="130" t="s">
        <v>11</v>
      </c>
      <c r="G1" s="43" t="s">
        <v>36</v>
      </c>
      <c r="H1" s="42" t="s">
        <v>29</v>
      </c>
      <c r="I1" s="42" t="s">
        <v>30</v>
      </c>
      <c r="J1" s="42" t="s">
        <v>31</v>
      </c>
      <c r="K1" s="130" t="s">
        <v>11</v>
      </c>
      <c r="L1" s="131" t="s">
        <v>34</v>
      </c>
      <c r="M1" s="126" t="s">
        <v>11</v>
      </c>
      <c r="N1" s="126" t="s">
        <v>37</v>
      </c>
    </row>
    <row r="2" spans="1:14" ht="26.25" customHeight="1" x14ac:dyDescent="0.3">
      <c r="A2" s="129"/>
      <c r="B2" s="129"/>
      <c r="C2" s="131" t="s">
        <v>19</v>
      </c>
      <c r="D2" s="131"/>
      <c r="E2" s="131"/>
      <c r="F2" s="130"/>
      <c r="G2" s="132" t="s">
        <v>21</v>
      </c>
      <c r="H2" s="133"/>
      <c r="I2" s="133"/>
      <c r="J2" s="134"/>
      <c r="K2" s="130"/>
      <c r="L2" s="131"/>
      <c r="M2" s="127"/>
      <c r="N2" s="127"/>
    </row>
    <row r="3" spans="1:14" x14ac:dyDescent="0.3">
      <c r="A3" s="47">
        <f>'MÈRITS '!A7:C7</f>
        <v>0</v>
      </c>
      <c r="B3" s="48">
        <f>'MÈRITS '!F7</f>
        <v>0</v>
      </c>
      <c r="C3" s="49" t="e">
        <f>'MÈRITS '!#REF!</f>
        <v>#REF!</v>
      </c>
      <c r="D3" s="49">
        <f>'MÈRITS '!G24</f>
        <v>0</v>
      </c>
      <c r="E3" s="49">
        <f>'MÈRITS '!G38</f>
        <v>0</v>
      </c>
      <c r="F3" s="50">
        <f>'MÈRITS '!G40</f>
        <v>0</v>
      </c>
      <c r="G3" s="51">
        <f>'MÈRITS '!G75</f>
        <v>0</v>
      </c>
      <c r="H3" s="51">
        <f>'MÈRITS '!H75</f>
        <v>0</v>
      </c>
      <c r="I3" s="51">
        <f>'MÈRITS '!I75</f>
        <v>0</v>
      </c>
      <c r="J3" s="51">
        <f>'MÈRITS '!J75</f>
        <v>0</v>
      </c>
      <c r="K3" s="50">
        <f>'MÈRITS '!G78</f>
        <v>0</v>
      </c>
      <c r="L3" s="50">
        <f>'MÈRITS '!G85</f>
        <v>0</v>
      </c>
      <c r="M3" s="50">
        <f>L3+K3+F3</f>
        <v>0</v>
      </c>
      <c r="N3" s="50">
        <f>'MÈRITS '!G88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2025-04-08T09:12:43Z</dcterms:modified>
</cp:coreProperties>
</file>