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PS_TEMPORALS\2023\23-BORSA9_PSICOLOGA SIAD\"/>
    </mc:Choice>
  </mc:AlternateContent>
  <xr:revisionPtr revIDLastSave="0" documentId="13_ncr:1_{45A1B34B-8C5D-45EA-B681-428DCD54DF7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ÈRITS " sheetId="1" r:id="rId1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E48" i="1"/>
  <c r="E49" i="1"/>
  <c r="E50" i="1"/>
  <c r="E51" i="1"/>
  <c r="E52" i="1"/>
  <c r="E53" i="1"/>
  <c r="E54" i="1"/>
  <c r="E55" i="1"/>
  <c r="E56" i="1"/>
  <c r="E63" i="1"/>
  <c r="E64" i="1"/>
  <c r="E65" i="1"/>
  <c r="E66" i="1"/>
  <c r="E67" i="1"/>
  <c r="E68" i="1"/>
  <c r="E69" i="1"/>
  <c r="E70" i="1"/>
  <c r="E71" i="1"/>
  <c r="E62" i="1"/>
  <c r="F19" i="1" l="1"/>
  <c r="F20" i="1"/>
  <c r="F21" i="1"/>
  <c r="F22" i="1"/>
  <c r="F23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I62" i="1"/>
  <c r="H62" i="1"/>
  <c r="G62" i="1"/>
  <c r="F62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I47" i="1"/>
  <c r="H47" i="1"/>
  <c r="F47" i="1"/>
  <c r="F29" i="1"/>
  <c r="F30" i="1"/>
  <c r="F31" i="1"/>
  <c r="F32" i="1"/>
  <c r="F33" i="1"/>
  <c r="F34" i="1"/>
  <c r="F35" i="1"/>
  <c r="F36" i="1"/>
  <c r="F37" i="1"/>
  <c r="F28" i="1"/>
  <c r="F15" i="1"/>
  <c r="F16" i="1"/>
  <c r="F17" i="1"/>
  <c r="F18" i="1"/>
  <c r="F14" i="1"/>
  <c r="F57" i="1" l="1"/>
  <c r="E72" i="1"/>
  <c r="I72" i="1"/>
  <c r="H72" i="1"/>
  <c r="G72" i="1"/>
  <c r="F72" i="1"/>
  <c r="H57" i="1"/>
  <c r="I57" i="1"/>
  <c r="E57" i="1"/>
  <c r="F80" i="1"/>
  <c r="F81" i="1"/>
  <c r="F79" i="1"/>
  <c r="G47" i="1"/>
  <c r="G57" i="1" s="1"/>
  <c r="E73" i="1" l="1"/>
  <c r="E58" i="1"/>
  <c r="F38" i="1"/>
  <c r="F82" i="1"/>
  <c r="F83" i="1" s="1"/>
  <c r="F75" i="1" l="1"/>
  <c r="F24" i="1"/>
  <c r="F39" i="1" l="1"/>
  <c r="F40" i="1" s="1"/>
  <c r="F86" i="1" l="1"/>
</calcChain>
</file>

<file path=xl/sharedStrings.xml><?xml version="1.0" encoding="utf-8"?>
<sst xmlns="http://schemas.openxmlformats.org/spreadsheetml/2006/main" count="61" uniqueCount="43">
  <si>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</si>
  <si>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</si>
  <si>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</si>
  <si>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</si>
  <si>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</si>
  <si>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</si>
  <si>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</si>
  <si>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</si>
  <si>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</si>
  <si>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</si>
  <si>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</si>
  <si>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</si>
  <si>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</si>
  <si>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</si>
  <si>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</si>
  <si>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</si>
  <si>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TOTAL TITULACIONS ACADÈMIQUES (MÀXIM 1,5 PUNTS)</t>
  </si>
  <si>
    <t>Puntuació</t>
  </si>
  <si>
    <t>ENTRE 12 I 40 HORES</t>
  </si>
  <si>
    <t xml:space="preserve">Formulari de valoració prèvia de mèrits </t>
  </si>
  <si>
    <t>TOTAL MÈRITS</t>
  </si>
  <si>
    <t>Titulació</t>
  </si>
  <si>
    <t>grup / subgrup</t>
  </si>
  <si>
    <t>punts</t>
  </si>
  <si>
    <t>A1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</si>
  <si>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</si>
  <si>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t>COGNOMS, NOM</t>
  </si>
  <si>
    <t>0,10 x mes treballat o fracció</t>
  </si>
  <si>
    <r>
      <t xml:space="preserve">C) Per titulacions acadèmiques superiors o complementàries a l'exigida, rellevant o  relacionada amb les tasques pròpies del lloc </t>
    </r>
    <r>
      <rPr>
        <i/>
        <sz val="10"/>
        <color theme="1"/>
        <rFont val="Verdana"/>
        <family val="2"/>
      </rPr>
      <t/>
    </r>
  </si>
  <si>
    <t>A)  Experiència professional en funcions directament relacionades amb les del lloc a proveïr</t>
  </si>
  <si>
    <t>TOTAL EXPERIÈNCIA PROFESSIONAL (MÀXIM 7 PUNTS)</t>
  </si>
  <si>
    <t>0,20 x mes treballat o fracció</t>
  </si>
  <si>
    <t xml:space="preserve">B) Activitats formatives </t>
  </si>
  <si>
    <t>TOTAL ACCIONS FORMATIVES (MÀXIM 4 PUNTS)</t>
  </si>
  <si>
    <t>B.1) Per cursos relacionats amb la perpectiva de gènere i violències masclistes, fins a un màxim de 2 punts</t>
  </si>
  <si>
    <t>B.2) Per altres cursos i activitats formatives aplicables a les tasques específiques del lloc de treball, fins a un màxim de 2 punts</t>
  </si>
  <si>
    <t>INFERIOR A 12 HORES</t>
  </si>
  <si>
    <t>Màster oficial relacionat amb igualtat o violències</t>
  </si>
  <si>
    <t>Llicenciatura o grau complementari</t>
  </si>
  <si>
    <t>Postgraus i màsters no oficials</t>
  </si>
  <si>
    <t>BORSA PSICÒLOGA SERVEI INFORMACIÓ I ATENCIÓ A LES DONES (SIAD)</t>
  </si>
  <si>
    <t>Experiència al Servei d'informació i atenció a les dones (SIAD) d'Olesa de Montserrat</t>
  </si>
  <si>
    <t>Experiència en un SIAD o servei anàleg d'un altre municipi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</si>
</sst>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Yu Gothic Medium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2" fontId="4" fillId="3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2" fontId="6" fillId="4" borderId="1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quotePrefix="1" applyFont="1" applyFill="1" applyBorder="1" applyAlignment="1">
      <alignment horizontal="center" vertical="center" wrapText="1"/>
    </xf>
    <xf numFmtId="0" fontId="11" fillId="7" borderId="1" xfId="0" quotePrefix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vertical="center"/>
    </xf>
    <xf numFmtId="0" fontId="8" fillId="6" borderId="8" xfId="0" applyFont="1" applyFill="1" applyBorder="1" applyAlignment="1">
      <alignment horizontal="center" vertical="center" wrapText="1"/>
    </xf>
    <xf numFmtId="2" fontId="15" fillId="9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2" fontId="6" fillId="4" borderId="1" xfId="1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6" borderId="12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2" fontId="6" fillId="0" borderId="5" xfId="0" applyNumberFormat="1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78:J81" totalsRowShown="0" headerRowDxfId="4" dataDxfId="3">
  <tableColumns count="3">
    <tableColumn id="1" xr3:uid="{00000000-0010-0000-0000-000001000000}" name="Titulació" dataDxfId="2"/>
    <tableColumn id="2" xr3:uid="{00000000-0010-0000-0000-000002000000}" name="grup / subgrup" dataDxfId="1"/>
    <tableColumn id="3" xr3:uid="{00000000-0010-0000-0000-000003000000}" name="pu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S86"/>
  <sheetViews>
    <sheetView tabSelected="1" topLeftCell="A58" zoomScale="85" zoomScaleNormal="85" workbookViewId="0">
      <selection activeCell="L85" sqref="L85"/>
    </sheetView>
  </sheetViews>
  <sheetFormatPr baseColWidth="10" defaultColWidth="11.44140625" defaultRowHeight="14.4" x14ac:dyDescent="0.3"/>
  <cols>
    <col min="1" max="1" width="10.33203125" style="9" customWidth="1"/>
    <col min="2" max="3" width="36.21875" style="9" customWidth="1"/>
    <col min="4" max="4" width="14.5546875" style="1" customWidth="1"/>
    <col min="5" max="5" width="14.77734375" style="1" customWidth="1"/>
    <col min="6" max="9" width="14.77734375" style="9" customWidth="1"/>
    <col min="10" max="16384" width="11.44140625" style="9"/>
  </cols>
  <sheetData>
    <row r="1" spans="1:409" ht="22.2" x14ac:dyDescent="0.3">
      <c r="A1" s="86" t="s">
        <v>19</v>
      </c>
      <c r="B1" s="86"/>
      <c r="C1" s="86"/>
      <c r="D1" s="86"/>
      <c r="E1" s="86"/>
      <c r="F1" s="86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</row>
    <row r="3" spans="1:409" ht="15" customHeight="1" x14ac:dyDescent="0.3">
      <c r="A3" s="64" t="s">
        <v>0</v>
      </c>
      <c r="B3" s="65"/>
      <c r="C3" s="65"/>
      <c r="D3" s="65"/>
      <c r="E3" s="65"/>
      <c r="F3" s="6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</row>
    <row r="4" spans="1:409" ht="20.100000000000001" customHeight="1" x14ac:dyDescent="0.3">
      <c r="A4" s="67" t="s">
        <v>40</v>
      </c>
      <c r="B4" s="68"/>
      <c r="C4" s="68"/>
      <c r="D4" s="68"/>
      <c r="E4" s="68"/>
      <c r="F4" s="69"/>
    </row>
    <row r="6" spans="1:409" s="30" customFormat="1" ht="15" customHeight="1" x14ac:dyDescent="0.3">
      <c r="A6" s="64" t="s">
        <v>26</v>
      </c>
      <c r="B6" s="65"/>
      <c r="C6" s="65"/>
      <c r="D6" s="44"/>
      <c r="E6" s="65" t="s">
        <v>1</v>
      </c>
      <c r="F6" s="66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</row>
    <row r="7" spans="1:409" ht="20.100000000000001" customHeight="1" x14ac:dyDescent="0.3">
      <c r="A7" s="92"/>
      <c r="B7" s="93"/>
      <c r="C7" s="93"/>
      <c r="D7" s="94"/>
      <c r="E7" s="95"/>
      <c r="F7" s="96"/>
    </row>
    <row r="8" spans="1:409" ht="15" customHeight="1" x14ac:dyDescent="0.3">
      <c r="A8" s="73" t="s">
        <v>2</v>
      </c>
      <c r="B8" s="73"/>
      <c r="C8" s="73"/>
      <c r="D8" s="73"/>
      <c r="E8" s="73"/>
      <c r="F8" s="73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" customHeight="1" x14ac:dyDescent="0.3">
      <c r="A9" s="22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3">
      <c r="A10" s="74" t="s">
        <v>29</v>
      </c>
      <c r="B10" s="75"/>
      <c r="C10" s="75"/>
      <c r="D10" s="75"/>
      <c r="E10" s="75"/>
      <c r="F10" s="7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customFormat="1" ht="15" customHeight="1" x14ac:dyDescent="0.3"/>
    <row r="12" spans="1:409" ht="15" customHeight="1" x14ac:dyDescent="0.3">
      <c r="A12" s="77" t="s">
        <v>41</v>
      </c>
      <c r="B12" s="78"/>
      <c r="C12" s="78"/>
      <c r="D12" s="79" t="s">
        <v>31</v>
      </c>
      <c r="E12" s="79"/>
      <c r="F12" s="8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ht="22.8" x14ac:dyDescent="0.3">
      <c r="A13" s="34" t="s">
        <v>3</v>
      </c>
      <c r="B13" s="34" t="s">
        <v>4</v>
      </c>
      <c r="C13" s="34" t="s">
        <v>5</v>
      </c>
      <c r="D13" s="34" t="s">
        <v>6</v>
      </c>
      <c r="E13" s="34" t="s">
        <v>7</v>
      </c>
      <c r="F13" s="34" t="s">
        <v>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3">
      <c r="A14" s="12">
        <v>1</v>
      </c>
      <c r="B14" s="23"/>
      <c r="C14" s="26"/>
      <c r="D14" s="4"/>
      <c r="E14" s="5"/>
      <c r="F14" s="24">
        <f>ROUND((E14-D14)/30,2)*0.2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3">
      <c r="A15" s="12">
        <v>2</v>
      </c>
      <c r="B15" s="23"/>
      <c r="C15" s="23"/>
      <c r="D15" s="4"/>
      <c r="E15" s="5"/>
      <c r="F15" s="24">
        <f t="shared" ref="F15:F23" si="0">ROUND((E15-D15)/30,2)*0.2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3">
      <c r="A16" s="12">
        <v>3</v>
      </c>
      <c r="B16" s="23"/>
      <c r="C16" s="23"/>
      <c r="D16" s="4"/>
      <c r="E16" s="5"/>
      <c r="F16" s="24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3">
      <c r="A17" s="12">
        <v>4</v>
      </c>
      <c r="B17" s="23"/>
      <c r="C17" s="23"/>
      <c r="D17" s="4"/>
      <c r="E17" s="5"/>
      <c r="F17" s="24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ht="15" thickBot="1" x14ac:dyDescent="0.35">
      <c r="A18" s="12">
        <v>5</v>
      </c>
      <c r="B18" s="23"/>
      <c r="C18" s="23"/>
      <c r="D18" s="4"/>
      <c r="E18" s="5"/>
      <c r="F18" s="24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hidden="1" x14ac:dyDescent="0.3">
      <c r="A19" s="12">
        <v>6</v>
      </c>
      <c r="B19" s="23"/>
      <c r="C19" s="23"/>
      <c r="D19" s="4"/>
      <c r="E19" s="5"/>
      <c r="F19" s="24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hidden="1" x14ac:dyDescent="0.3">
      <c r="A20" s="12">
        <v>7</v>
      </c>
      <c r="B20" s="23"/>
      <c r="C20" s="23"/>
      <c r="D20" s="4"/>
      <c r="E20" s="5"/>
      <c r="F20" s="24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hidden="1" x14ac:dyDescent="0.3">
      <c r="A21" s="12">
        <v>8</v>
      </c>
      <c r="B21" s="23"/>
      <c r="C21" s="23"/>
      <c r="D21" s="4"/>
      <c r="E21" s="5"/>
      <c r="F21" s="24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hidden="1" x14ac:dyDescent="0.3">
      <c r="A22" s="12">
        <v>9</v>
      </c>
      <c r="B22" s="23"/>
      <c r="C22" s="23"/>
      <c r="D22" s="4"/>
      <c r="E22" s="5"/>
      <c r="F22" s="24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" hidden="1" thickBot="1" x14ac:dyDescent="0.35">
      <c r="A23" s="12">
        <v>10</v>
      </c>
      <c r="B23" s="23"/>
      <c r="C23" s="23"/>
      <c r="D23" s="4"/>
      <c r="E23" s="5"/>
      <c r="F23" s="24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" thickBot="1" x14ac:dyDescent="0.35">
      <c r="A24" s="15"/>
      <c r="B24" s="16"/>
      <c r="C24" s="16"/>
      <c r="D24" s="87" t="s">
        <v>11</v>
      </c>
      <c r="E24" s="88"/>
      <c r="F24" s="25">
        <f>SUM(F14:F23)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24.9" customHeight="1" x14ac:dyDescent="0.3">
      <c r="A25" s="8"/>
      <c r="B25" s="21"/>
      <c r="C25" s="21"/>
      <c r="D25" s="2"/>
      <c r="E25" s="2"/>
      <c r="F25" s="2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15" customHeight="1" x14ac:dyDescent="0.3">
      <c r="A26" s="77" t="s">
        <v>42</v>
      </c>
      <c r="B26" s="78"/>
      <c r="C26" s="78"/>
      <c r="D26" s="79" t="s">
        <v>27</v>
      </c>
      <c r="E26" s="79"/>
      <c r="F26" s="8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22.8" x14ac:dyDescent="0.3">
      <c r="A27" s="34" t="s">
        <v>3</v>
      </c>
      <c r="B27" s="34" t="s">
        <v>4</v>
      </c>
      <c r="C27" s="34" t="s">
        <v>5</v>
      </c>
      <c r="D27" s="34" t="s">
        <v>6</v>
      </c>
      <c r="E27" s="34" t="s">
        <v>7</v>
      </c>
      <c r="F27" s="34" t="s">
        <v>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3">
      <c r="A28" s="12">
        <v>1</v>
      </c>
      <c r="B28" s="23"/>
      <c r="C28" s="26"/>
      <c r="D28" s="4"/>
      <c r="E28" s="5"/>
      <c r="F28" s="24">
        <f>ROUND((E28-D28)/30,2)*0.1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3">
      <c r="A29" s="12">
        <v>2</v>
      </c>
      <c r="B29" s="23"/>
      <c r="C29" s="23"/>
      <c r="D29" s="4"/>
      <c r="E29" s="5"/>
      <c r="F29" s="24">
        <f t="shared" ref="F29:F37" si="1">ROUND((E29-D29)/30,2)*0.1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3">
      <c r="A30" s="12">
        <v>3</v>
      </c>
      <c r="B30" s="23"/>
      <c r="C30" s="23"/>
      <c r="D30" s="4"/>
      <c r="E30" s="5"/>
      <c r="F30" s="24">
        <f t="shared" si="1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3">
      <c r="A31" s="12">
        <v>4</v>
      </c>
      <c r="B31" s="23"/>
      <c r="C31" s="23"/>
      <c r="D31" s="4"/>
      <c r="E31" s="5"/>
      <c r="F31" s="24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3">
      <c r="A32" s="12">
        <v>5</v>
      </c>
      <c r="B32" s="23"/>
      <c r="C32" s="23"/>
      <c r="D32" s="4"/>
      <c r="E32" s="5"/>
      <c r="F32" s="24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x14ac:dyDescent="0.3">
      <c r="A33" s="12">
        <v>6</v>
      </c>
      <c r="B33" s="23"/>
      <c r="C33" s="23"/>
      <c r="D33" s="4"/>
      <c r="E33" s="5"/>
      <c r="F33" s="24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x14ac:dyDescent="0.3">
      <c r="A34" s="12">
        <v>7</v>
      </c>
      <c r="B34" s="23"/>
      <c r="C34" s="23"/>
      <c r="D34" s="4"/>
      <c r="E34" s="5"/>
      <c r="F34" s="24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x14ac:dyDescent="0.3">
      <c r="A35" s="12">
        <v>8</v>
      </c>
      <c r="B35" s="23"/>
      <c r="C35" s="23"/>
      <c r="D35" s="4"/>
      <c r="E35" s="5"/>
      <c r="F35" s="24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3">
      <c r="A36" s="12">
        <v>9</v>
      </c>
      <c r="B36" s="23"/>
      <c r="C36" s="23"/>
      <c r="D36" s="4"/>
      <c r="E36" s="5"/>
      <c r="F36" s="24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ht="15" thickBot="1" x14ac:dyDescent="0.35">
      <c r="A37" s="12">
        <v>10</v>
      </c>
      <c r="B37" s="23"/>
      <c r="C37" s="23"/>
      <c r="D37" s="4"/>
      <c r="E37" s="5"/>
      <c r="F37" s="24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ht="15" thickBot="1" x14ac:dyDescent="0.35">
      <c r="A38" s="15"/>
      <c r="B38" s="16"/>
      <c r="C38" s="16"/>
      <c r="D38" s="87" t="s">
        <v>11</v>
      </c>
      <c r="E38" s="88"/>
      <c r="F38" s="25">
        <f>SUM(F28:F37)</f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ht="15" thickBot="1" x14ac:dyDescent="0.35">
      <c r="A39" s="22"/>
      <c r="B39" s="6"/>
      <c r="C39" s="6"/>
      <c r="D39" s="6"/>
      <c r="E39" s="7"/>
      <c r="F39" s="11">
        <f>F24+F38</f>
        <v>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/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  <c r="LC39" s="27"/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7"/>
      <c r="MB39" s="27"/>
      <c r="MC39" s="27"/>
      <c r="MD39" s="27"/>
      <c r="ME39" s="27"/>
      <c r="MF39" s="27"/>
      <c r="MG39" s="27"/>
      <c r="MH39" s="27"/>
      <c r="MI39" s="27"/>
      <c r="MJ39" s="27"/>
      <c r="MK39" s="27"/>
      <c r="ML39" s="27"/>
      <c r="MM39" s="27"/>
      <c r="MN39" s="27"/>
      <c r="MO39" s="27"/>
      <c r="MP39" s="27"/>
      <c r="MQ39" s="27"/>
      <c r="MR39" s="27"/>
      <c r="MS39" s="27"/>
      <c r="MT39" s="27"/>
      <c r="MU39" s="27"/>
      <c r="MV39" s="27"/>
      <c r="MW39" s="27"/>
      <c r="MX39" s="27"/>
      <c r="MY39" s="27"/>
      <c r="MZ39" s="27"/>
      <c r="NA39" s="27"/>
      <c r="NB39" s="27"/>
      <c r="NC39" s="27"/>
      <c r="ND39" s="27"/>
      <c r="NE39" s="27"/>
      <c r="NF39" s="27"/>
      <c r="NG39" s="27"/>
      <c r="NH39" s="27"/>
      <c r="NI39" s="27"/>
      <c r="NJ39" s="27"/>
      <c r="NK39" s="27"/>
      <c r="NL39" s="27"/>
      <c r="NM39" s="27"/>
      <c r="NN39" s="27"/>
      <c r="NO39" s="27"/>
      <c r="NP39" s="27"/>
      <c r="NQ39" s="27"/>
      <c r="NR39" s="27"/>
      <c r="NS39" s="27"/>
      <c r="NT39" s="27"/>
      <c r="NU39" s="27"/>
      <c r="NV39" s="27"/>
      <c r="NW39" s="27"/>
      <c r="NX39" s="27"/>
      <c r="NY39" s="27"/>
      <c r="NZ39" s="27"/>
      <c r="OA39" s="27"/>
      <c r="OB39" s="27"/>
      <c r="OC39" s="27"/>
      <c r="OD39" s="27"/>
      <c r="OE39" s="27"/>
      <c r="OF39" s="27"/>
      <c r="OG39" s="27"/>
      <c r="OH39" s="27"/>
      <c r="OI39" s="27"/>
      <c r="OJ39" s="27"/>
      <c r="OK39" s="27"/>
      <c r="OL39" s="27"/>
      <c r="OM39" s="27"/>
      <c r="ON39" s="27"/>
      <c r="OO39" s="27"/>
      <c r="OP39" s="27"/>
      <c r="OQ39" s="27"/>
      <c r="OR39" s="27"/>
      <c r="OS39" s="27"/>
    </row>
    <row r="40" spans="1:409" ht="23.25" customHeight="1" thickBot="1" x14ac:dyDescent="0.35">
      <c r="A40" s="70" t="s">
        <v>30</v>
      </c>
      <c r="B40" s="71"/>
      <c r="C40" s="71"/>
      <c r="D40" s="71"/>
      <c r="E40" s="72"/>
      <c r="F40" s="39">
        <f>IF(F39&gt;7,7,F39)</f>
        <v>0</v>
      </c>
    </row>
    <row r="43" spans="1:409" ht="30.75" customHeight="1" x14ac:dyDescent="0.3">
      <c r="A43" s="74" t="s">
        <v>32</v>
      </c>
      <c r="B43" s="75"/>
      <c r="C43" s="75"/>
      <c r="D43" s="75"/>
      <c r="E43" s="75"/>
      <c r="F43" s="75"/>
      <c r="G43" s="75"/>
      <c r="H43" s="7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customFormat="1" ht="15" customHeight="1" x14ac:dyDescent="0.3"/>
    <row r="45" spans="1:409" ht="14.4" customHeight="1" x14ac:dyDescent="0.3">
      <c r="A45" s="60" t="s">
        <v>34</v>
      </c>
      <c r="B45" s="61"/>
      <c r="C45" s="61"/>
      <c r="D45" s="61"/>
      <c r="E45" s="61"/>
      <c r="F45" s="61"/>
      <c r="G45" s="61"/>
      <c r="H45" s="61"/>
      <c r="I45" s="61"/>
    </row>
    <row r="46" spans="1:409" ht="22.8" x14ac:dyDescent="0.3">
      <c r="A46" s="3" t="s">
        <v>3</v>
      </c>
      <c r="B46" s="63" t="s">
        <v>9</v>
      </c>
      <c r="C46" s="63"/>
      <c r="D46" s="33" t="s">
        <v>10</v>
      </c>
      <c r="E46" s="35" t="s">
        <v>36</v>
      </c>
      <c r="F46" s="35" t="s">
        <v>18</v>
      </c>
      <c r="G46" s="35" t="s">
        <v>13</v>
      </c>
      <c r="H46" s="35" t="s">
        <v>14</v>
      </c>
      <c r="I46" s="36" t="s">
        <v>15</v>
      </c>
    </row>
    <row r="47" spans="1:409" x14ac:dyDescent="0.3">
      <c r="A47" s="12">
        <v>1</v>
      </c>
      <c r="B47" s="62"/>
      <c r="C47" s="62"/>
      <c r="D47" s="43"/>
      <c r="E47" s="56" t="str">
        <f>IF(AND(D47&gt;=1,D47&lt;=11),0.05,"")</f>
        <v/>
      </c>
      <c r="F47" s="56" t="str">
        <f>IF(AND(D47&gt;=12,D47&lt;=40),0.25,"")</f>
        <v/>
      </c>
      <c r="G47" s="56" t="str">
        <f>IF(AND(D47&gt;=41,D47&lt;=100),0.4,"")</f>
        <v/>
      </c>
      <c r="H47" s="56" t="str">
        <f>IF(AND(D47&gt;=101,D47&lt;=200),0.55,"")</f>
        <v/>
      </c>
      <c r="I47" s="56" t="str">
        <f>IF(D47&gt;=201,0.7,"")</f>
        <v/>
      </c>
    </row>
    <row r="48" spans="1:409" x14ac:dyDescent="0.3">
      <c r="A48" s="12">
        <v>2</v>
      </c>
      <c r="B48" s="62"/>
      <c r="C48" s="62"/>
      <c r="D48" s="43"/>
      <c r="E48" s="56" t="str">
        <f t="shared" ref="E48:E56" si="2">IF(AND(D48&gt;=1,D48&lt;=11),0.05,"")</f>
        <v/>
      </c>
      <c r="F48" s="56" t="str">
        <f t="shared" ref="F48:F56" si="3">IF(AND(D48&gt;=12,D48&lt;=40),0.25,"")</f>
        <v/>
      </c>
      <c r="G48" s="56" t="str">
        <f t="shared" ref="G48:G56" si="4">IF(AND(D48&gt;=41,D48&lt;=100),0.4,"")</f>
        <v/>
      </c>
      <c r="H48" s="56" t="str">
        <f t="shared" ref="H48:H56" si="5">IF(AND(D48&gt;=101,D48&lt;=200),0.55,"")</f>
        <v/>
      </c>
      <c r="I48" s="56" t="str">
        <f t="shared" ref="I48:I56" si="6">IF(D48&gt;=201,0.7,"")</f>
        <v/>
      </c>
    </row>
    <row r="49" spans="1:9" x14ac:dyDescent="0.3">
      <c r="A49" s="12">
        <v>3</v>
      </c>
      <c r="B49" s="62"/>
      <c r="C49" s="62"/>
      <c r="D49" s="43"/>
      <c r="E49" s="56" t="str">
        <f t="shared" si="2"/>
        <v/>
      </c>
      <c r="F49" s="56" t="str">
        <f t="shared" si="3"/>
        <v/>
      </c>
      <c r="G49" s="56" t="str">
        <f t="shared" si="4"/>
        <v/>
      </c>
      <c r="H49" s="56" t="str">
        <f t="shared" si="5"/>
        <v/>
      </c>
      <c r="I49" s="56" t="str">
        <f t="shared" si="6"/>
        <v/>
      </c>
    </row>
    <row r="50" spans="1:9" x14ac:dyDescent="0.3">
      <c r="A50" s="12">
        <v>4</v>
      </c>
      <c r="B50" s="62"/>
      <c r="C50" s="62"/>
      <c r="D50" s="43"/>
      <c r="E50" s="56" t="str">
        <f t="shared" si="2"/>
        <v/>
      </c>
      <c r="F50" s="56" t="str">
        <f t="shared" si="3"/>
        <v/>
      </c>
      <c r="G50" s="56" t="str">
        <f t="shared" si="4"/>
        <v/>
      </c>
      <c r="H50" s="56" t="str">
        <f t="shared" si="5"/>
        <v/>
      </c>
      <c r="I50" s="56" t="str">
        <f t="shared" si="6"/>
        <v/>
      </c>
    </row>
    <row r="51" spans="1:9" x14ac:dyDescent="0.3">
      <c r="A51" s="12">
        <v>5</v>
      </c>
      <c r="B51" s="62"/>
      <c r="C51" s="62"/>
      <c r="D51" s="43"/>
      <c r="E51" s="56" t="str">
        <f t="shared" si="2"/>
        <v/>
      </c>
      <c r="F51" s="56" t="str">
        <f t="shared" si="3"/>
        <v/>
      </c>
      <c r="G51" s="56" t="str">
        <f t="shared" si="4"/>
        <v/>
      </c>
      <c r="H51" s="56" t="str">
        <f t="shared" si="5"/>
        <v/>
      </c>
      <c r="I51" s="56" t="str">
        <f t="shared" si="6"/>
        <v/>
      </c>
    </row>
    <row r="52" spans="1:9" x14ac:dyDescent="0.3">
      <c r="A52" s="12">
        <v>6</v>
      </c>
      <c r="B52" s="62"/>
      <c r="C52" s="62"/>
      <c r="D52" s="43"/>
      <c r="E52" s="56" t="str">
        <f t="shared" si="2"/>
        <v/>
      </c>
      <c r="F52" s="56" t="str">
        <f t="shared" si="3"/>
        <v/>
      </c>
      <c r="G52" s="56" t="str">
        <f t="shared" si="4"/>
        <v/>
      </c>
      <c r="H52" s="56" t="str">
        <f t="shared" si="5"/>
        <v/>
      </c>
      <c r="I52" s="56" t="str">
        <f t="shared" si="6"/>
        <v/>
      </c>
    </row>
    <row r="53" spans="1:9" x14ac:dyDescent="0.3">
      <c r="A53" s="12">
        <v>7</v>
      </c>
      <c r="B53" s="62"/>
      <c r="C53" s="62"/>
      <c r="D53" s="43"/>
      <c r="E53" s="56" t="str">
        <f t="shared" si="2"/>
        <v/>
      </c>
      <c r="F53" s="56" t="str">
        <f t="shared" si="3"/>
        <v/>
      </c>
      <c r="G53" s="56" t="str">
        <f t="shared" si="4"/>
        <v/>
      </c>
      <c r="H53" s="56" t="str">
        <f t="shared" si="5"/>
        <v/>
      </c>
      <c r="I53" s="56" t="str">
        <f t="shared" si="6"/>
        <v/>
      </c>
    </row>
    <row r="54" spans="1:9" x14ac:dyDescent="0.3">
      <c r="A54" s="12">
        <v>8</v>
      </c>
      <c r="B54" s="62"/>
      <c r="C54" s="62"/>
      <c r="D54" s="43"/>
      <c r="E54" s="56" t="str">
        <f t="shared" si="2"/>
        <v/>
      </c>
      <c r="F54" s="56" t="str">
        <f t="shared" si="3"/>
        <v/>
      </c>
      <c r="G54" s="56" t="str">
        <f t="shared" si="4"/>
        <v/>
      </c>
      <c r="H54" s="56" t="str">
        <f t="shared" si="5"/>
        <v/>
      </c>
      <c r="I54" s="56" t="str">
        <f t="shared" si="6"/>
        <v/>
      </c>
    </row>
    <row r="55" spans="1:9" x14ac:dyDescent="0.3">
      <c r="A55" s="12">
        <v>9</v>
      </c>
      <c r="B55" s="62"/>
      <c r="C55" s="62"/>
      <c r="D55" s="43"/>
      <c r="E55" s="56" t="str">
        <f t="shared" si="2"/>
        <v/>
      </c>
      <c r="F55" s="56" t="str">
        <f t="shared" si="3"/>
        <v/>
      </c>
      <c r="G55" s="56" t="str">
        <f t="shared" si="4"/>
        <v/>
      </c>
      <c r="H55" s="56" t="str">
        <f t="shared" si="5"/>
        <v/>
      </c>
      <c r="I55" s="56" t="str">
        <f t="shared" si="6"/>
        <v/>
      </c>
    </row>
    <row r="56" spans="1:9" x14ac:dyDescent="0.3">
      <c r="A56" s="12">
        <v>10</v>
      </c>
      <c r="B56" s="62"/>
      <c r="C56" s="62"/>
      <c r="D56" s="43"/>
      <c r="E56" s="56" t="str">
        <f t="shared" si="2"/>
        <v/>
      </c>
      <c r="F56" s="56" t="str">
        <f t="shared" si="3"/>
        <v/>
      </c>
      <c r="G56" s="56" t="str">
        <f t="shared" si="4"/>
        <v/>
      </c>
      <c r="H56" s="56" t="str">
        <f t="shared" si="5"/>
        <v/>
      </c>
      <c r="I56" s="56" t="str">
        <f t="shared" si="6"/>
        <v/>
      </c>
    </row>
    <row r="57" spans="1:9" ht="15" customHeight="1" x14ac:dyDescent="0.3">
      <c r="A57" s="17"/>
      <c r="B57" s="18"/>
      <c r="C57" s="18"/>
      <c r="E57" s="57">
        <f>SUM(E47:E56)</f>
        <v>0</v>
      </c>
      <c r="F57" s="57">
        <f t="shared" ref="F57:I57" si="7">SUM(F47:F56)</f>
        <v>0</v>
      </c>
      <c r="G57" s="57">
        <f t="shared" si="7"/>
        <v>0</v>
      </c>
      <c r="H57" s="57">
        <f t="shared" si="7"/>
        <v>0</v>
      </c>
      <c r="I57" s="57">
        <f t="shared" si="7"/>
        <v>0</v>
      </c>
    </row>
    <row r="58" spans="1:9" x14ac:dyDescent="0.3">
      <c r="A58" s="84"/>
      <c r="B58" s="85"/>
      <c r="C58" s="85"/>
      <c r="D58" s="85"/>
      <c r="E58" s="58">
        <f>IF(SUM(E57:H57)&gt;2,2,(SUM(E57:I57)))</f>
        <v>0</v>
      </c>
      <c r="F58" s="58"/>
      <c r="G58" s="58"/>
      <c r="H58" s="58"/>
      <c r="I58" s="58"/>
    </row>
    <row r="59" spans="1:9" x14ac:dyDescent="0.3">
      <c r="A59" s="47"/>
      <c r="B59" s="47"/>
      <c r="C59" s="47"/>
      <c r="D59" s="47"/>
      <c r="E59" s="48"/>
      <c r="F59" s="48"/>
      <c r="G59" s="48"/>
      <c r="H59" s="48"/>
    </row>
    <row r="60" spans="1:9" ht="14.4" customHeight="1" x14ac:dyDescent="0.3">
      <c r="A60" s="60" t="s">
        <v>35</v>
      </c>
      <c r="B60" s="61"/>
      <c r="C60" s="61"/>
      <c r="D60" s="61"/>
      <c r="E60" s="61"/>
      <c r="F60" s="61"/>
      <c r="G60" s="61"/>
      <c r="H60" s="61"/>
      <c r="I60" s="61"/>
    </row>
    <row r="61" spans="1:9" ht="22.8" x14ac:dyDescent="0.3">
      <c r="A61" s="3" t="s">
        <v>3</v>
      </c>
      <c r="B61" s="63" t="s">
        <v>9</v>
      </c>
      <c r="C61" s="63"/>
      <c r="D61" s="33" t="s">
        <v>10</v>
      </c>
      <c r="E61" s="35" t="s">
        <v>36</v>
      </c>
      <c r="F61" s="35" t="s">
        <v>18</v>
      </c>
      <c r="G61" s="35" t="s">
        <v>13</v>
      </c>
      <c r="H61" s="35" t="s">
        <v>14</v>
      </c>
      <c r="I61" s="36" t="s">
        <v>15</v>
      </c>
    </row>
    <row r="62" spans="1:9" x14ac:dyDescent="0.3">
      <c r="A62" s="12">
        <v>1</v>
      </c>
      <c r="B62" s="62"/>
      <c r="C62" s="62"/>
      <c r="D62" s="43"/>
      <c r="E62" s="56" t="str">
        <f>IF(AND(D62&gt;=1,D62&lt;=11),0.05,"")</f>
        <v/>
      </c>
      <c r="F62" s="56" t="str">
        <f>IF(AND(D62&gt;=12,D62&lt;=40),0.15,"")</f>
        <v/>
      </c>
      <c r="G62" s="56" t="str">
        <f>IF(AND(D62&gt;=41,D62&lt;=100),0.25,"")</f>
        <v/>
      </c>
      <c r="H62" s="56" t="str">
        <f>IF(AND(D62&gt;=101,D62&lt;=200),0.35,"")</f>
        <v/>
      </c>
      <c r="I62" s="56" t="str">
        <f>IF(D62&gt;=201,0.45,"")</f>
        <v/>
      </c>
    </row>
    <row r="63" spans="1:9" x14ac:dyDescent="0.3">
      <c r="A63" s="12">
        <v>2</v>
      </c>
      <c r="B63" s="62"/>
      <c r="C63" s="62"/>
      <c r="D63" s="43"/>
      <c r="E63" s="56" t="str">
        <f t="shared" ref="E63:E71" si="8">IF(AND(D63&gt;=1,D63&lt;=11),0.05,"")</f>
        <v/>
      </c>
      <c r="F63" s="56" t="str">
        <f t="shared" ref="F63:F71" si="9">IF(AND(D63&gt;=12,D63&lt;=40),0.15,"")</f>
        <v/>
      </c>
      <c r="G63" s="56" t="str">
        <f t="shared" ref="G63:G71" si="10">IF(AND(D63&gt;=41,D63&lt;=100),0.25,"")</f>
        <v/>
      </c>
      <c r="H63" s="56" t="str">
        <f t="shared" ref="H63:H71" si="11">IF(AND(D63&gt;=101,D63&lt;=200),0.35,"")</f>
        <v/>
      </c>
      <c r="I63" s="56" t="str">
        <f t="shared" ref="I63:I71" si="12">IF(D63&gt;=201,0.45,"")</f>
        <v/>
      </c>
    </row>
    <row r="64" spans="1:9" x14ac:dyDescent="0.3">
      <c r="A64" s="12">
        <v>3</v>
      </c>
      <c r="B64" s="62"/>
      <c r="C64" s="62"/>
      <c r="D64" s="43"/>
      <c r="E64" s="56" t="str">
        <f t="shared" si="8"/>
        <v/>
      </c>
      <c r="F64" s="56" t="str">
        <f t="shared" si="9"/>
        <v/>
      </c>
      <c r="G64" s="56" t="str">
        <f t="shared" si="10"/>
        <v/>
      </c>
      <c r="H64" s="56" t="str">
        <f t="shared" si="11"/>
        <v/>
      </c>
      <c r="I64" s="56" t="str">
        <f t="shared" si="12"/>
        <v/>
      </c>
    </row>
    <row r="65" spans="1:11" x14ac:dyDescent="0.3">
      <c r="A65" s="12">
        <v>4</v>
      </c>
      <c r="B65" s="62"/>
      <c r="C65" s="62"/>
      <c r="D65" s="43"/>
      <c r="E65" s="56" t="str">
        <f t="shared" si="8"/>
        <v/>
      </c>
      <c r="F65" s="56" t="str">
        <f t="shared" si="9"/>
        <v/>
      </c>
      <c r="G65" s="56" t="str">
        <f t="shared" si="10"/>
        <v/>
      </c>
      <c r="H65" s="56" t="str">
        <f t="shared" si="11"/>
        <v/>
      </c>
      <c r="I65" s="56" t="str">
        <f t="shared" si="12"/>
        <v/>
      </c>
    </row>
    <row r="66" spans="1:11" x14ac:dyDescent="0.3">
      <c r="A66" s="12">
        <v>5</v>
      </c>
      <c r="B66" s="62"/>
      <c r="C66" s="62"/>
      <c r="D66" s="43"/>
      <c r="E66" s="56" t="str">
        <f t="shared" si="8"/>
        <v/>
      </c>
      <c r="F66" s="56" t="str">
        <f t="shared" si="9"/>
        <v/>
      </c>
      <c r="G66" s="56" t="str">
        <f t="shared" si="10"/>
        <v/>
      </c>
      <c r="H66" s="56" t="str">
        <f t="shared" si="11"/>
        <v/>
      </c>
      <c r="I66" s="56" t="str">
        <f t="shared" si="12"/>
        <v/>
      </c>
    </row>
    <row r="67" spans="1:11" x14ac:dyDescent="0.3">
      <c r="A67" s="12">
        <v>6</v>
      </c>
      <c r="B67" s="62"/>
      <c r="C67" s="62"/>
      <c r="D67" s="43"/>
      <c r="E67" s="56" t="str">
        <f t="shared" si="8"/>
        <v/>
      </c>
      <c r="F67" s="56" t="str">
        <f t="shared" si="9"/>
        <v/>
      </c>
      <c r="G67" s="56" t="str">
        <f t="shared" si="10"/>
        <v/>
      </c>
      <c r="H67" s="56" t="str">
        <f t="shared" si="11"/>
        <v/>
      </c>
      <c r="I67" s="56" t="str">
        <f t="shared" si="12"/>
        <v/>
      </c>
    </row>
    <row r="68" spans="1:11" x14ac:dyDescent="0.3">
      <c r="A68" s="12">
        <v>7</v>
      </c>
      <c r="B68" s="62"/>
      <c r="C68" s="62"/>
      <c r="D68" s="43"/>
      <c r="E68" s="56" t="str">
        <f t="shared" si="8"/>
        <v/>
      </c>
      <c r="F68" s="56" t="str">
        <f t="shared" si="9"/>
        <v/>
      </c>
      <c r="G68" s="56" t="str">
        <f t="shared" si="10"/>
        <v/>
      </c>
      <c r="H68" s="56" t="str">
        <f t="shared" si="11"/>
        <v/>
      </c>
      <c r="I68" s="56" t="str">
        <f t="shared" si="12"/>
        <v/>
      </c>
    </row>
    <row r="69" spans="1:11" x14ac:dyDescent="0.3">
      <c r="A69" s="12">
        <v>8</v>
      </c>
      <c r="B69" s="62"/>
      <c r="C69" s="62"/>
      <c r="D69" s="43"/>
      <c r="E69" s="56" t="str">
        <f t="shared" si="8"/>
        <v/>
      </c>
      <c r="F69" s="56" t="str">
        <f t="shared" si="9"/>
        <v/>
      </c>
      <c r="G69" s="56" t="str">
        <f t="shared" si="10"/>
        <v/>
      </c>
      <c r="H69" s="56" t="str">
        <f t="shared" si="11"/>
        <v/>
      </c>
      <c r="I69" s="56" t="str">
        <f t="shared" si="12"/>
        <v/>
      </c>
    </row>
    <row r="70" spans="1:11" x14ac:dyDescent="0.3">
      <c r="A70" s="12">
        <v>9</v>
      </c>
      <c r="B70" s="62"/>
      <c r="C70" s="62"/>
      <c r="D70" s="43"/>
      <c r="E70" s="56" t="str">
        <f t="shared" si="8"/>
        <v/>
      </c>
      <c r="F70" s="56" t="str">
        <f t="shared" si="9"/>
        <v/>
      </c>
      <c r="G70" s="56" t="str">
        <f t="shared" si="10"/>
        <v/>
      </c>
      <c r="H70" s="56" t="str">
        <f t="shared" si="11"/>
        <v/>
      </c>
      <c r="I70" s="56" t="str">
        <f t="shared" si="12"/>
        <v/>
      </c>
    </row>
    <row r="71" spans="1:11" x14ac:dyDescent="0.3">
      <c r="A71" s="12">
        <v>10</v>
      </c>
      <c r="B71" s="62"/>
      <c r="C71" s="62"/>
      <c r="D71" s="43"/>
      <c r="E71" s="56" t="str">
        <f t="shared" si="8"/>
        <v/>
      </c>
      <c r="F71" s="56" t="str">
        <f t="shared" si="9"/>
        <v/>
      </c>
      <c r="G71" s="56" t="str">
        <f t="shared" si="10"/>
        <v/>
      </c>
      <c r="H71" s="56" t="str">
        <f t="shared" si="11"/>
        <v/>
      </c>
      <c r="I71" s="56" t="str">
        <f t="shared" si="12"/>
        <v/>
      </c>
    </row>
    <row r="72" spans="1:11" x14ac:dyDescent="0.3">
      <c r="A72" s="17"/>
      <c r="B72" s="18"/>
      <c r="C72" s="18"/>
      <c r="E72" s="57">
        <f>SUM(E62:E71)</f>
        <v>0</v>
      </c>
      <c r="F72" s="57">
        <f t="shared" ref="F72" si="13">SUM(F62:F71)</f>
        <v>0</v>
      </c>
      <c r="G72" s="57">
        <f t="shared" ref="G72" si="14">SUM(G62:G71)</f>
        <v>0</v>
      </c>
      <c r="H72" s="57">
        <f t="shared" ref="H72" si="15">SUM(H62:H71)</f>
        <v>0</v>
      </c>
      <c r="I72" s="57">
        <f t="shared" ref="I72" si="16">SUM(I62:I71)</f>
        <v>0</v>
      </c>
    </row>
    <row r="73" spans="1:11" x14ac:dyDescent="0.3">
      <c r="A73" s="84"/>
      <c r="B73" s="85"/>
      <c r="C73" s="85"/>
      <c r="D73" s="85"/>
      <c r="E73" s="59">
        <f>IF(SUM(E72:H72)&gt;2,2,(SUM(E72:I72)))</f>
        <v>0</v>
      </c>
      <c r="F73" s="59"/>
      <c r="G73" s="59"/>
      <c r="H73" s="59"/>
      <c r="I73" s="59"/>
    </row>
    <row r="74" spans="1:11" ht="15" thickBot="1" x14ac:dyDescent="0.35">
      <c r="A74" s="47"/>
      <c r="B74" s="47"/>
      <c r="C74" s="47"/>
      <c r="D74" s="47"/>
      <c r="E74" s="48"/>
      <c r="F74" s="48"/>
      <c r="G74" s="48"/>
      <c r="H74" s="48"/>
    </row>
    <row r="75" spans="1:11" ht="23.25" customHeight="1" thickBot="1" x14ac:dyDescent="0.35">
      <c r="A75" s="70" t="s">
        <v>33</v>
      </c>
      <c r="B75" s="71"/>
      <c r="C75" s="71"/>
      <c r="D75" s="71"/>
      <c r="E75" s="72"/>
      <c r="F75" s="45">
        <f>E58+E73</f>
        <v>0</v>
      </c>
      <c r="G75" s="49"/>
      <c r="H75" s="49"/>
      <c r="I75" s="50"/>
      <c r="J75" s="50"/>
    </row>
    <row r="76" spans="1:11" x14ac:dyDescent="0.3">
      <c r="A76" s="8"/>
      <c r="B76" s="21"/>
      <c r="C76" s="21"/>
      <c r="D76" s="21"/>
      <c r="E76" s="21"/>
      <c r="F76" s="21"/>
      <c r="G76" s="51"/>
      <c r="H76" s="50"/>
      <c r="I76" s="50"/>
      <c r="J76" s="50"/>
    </row>
    <row r="77" spans="1:11" ht="35.25" customHeight="1" x14ac:dyDescent="0.3">
      <c r="A77" s="74" t="s">
        <v>28</v>
      </c>
      <c r="B77" s="75"/>
      <c r="C77" s="75"/>
      <c r="D77" s="75"/>
      <c r="E77" s="75"/>
      <c r="F77" s="76"/>
      <c r="G77" s="52"/>
      <c r="H77" s="54"/>
      <c r="I77" s="55"/>
      <c r="J77" s="55"/>
      <c r="K77" s="55"/>
    </row>
    <row r="78" spans="1:11" x14ac:dyDescent="0.3">
      <c r="A78" s="89" t="s">
        <v>25</v>
      </c>
      <c r="B78" s="90"/>
      <c r="C78" s="90"/>
      <c r="D78" s="91"/>
      <c r="E78" s="37" t="s">
        <v>8</v>
      </c>
      <c r="F78" s="38" t="s">
        <v>17</v>
      </c>
      <c r="G78" s="50"/>
      <c r="H78" s="10" t="s">
        <v>21</v>
      </c>
      <c r="I78" s="10" t="s">
        <v>22</v>
      </c>
      <c r="J78" s="10" t="s">
        <v>23</v>
      </c>
      <c r="K78" s="55"/>
    </row>
    <row r="79" spans="1:11" x14ac:dyDescent="0.3">
      <c r="A79" s="12">
        <v>1</v>
      </c>
      <c r="B79" s="62"/>
      <c r="C79" s="62"/>
      <c r="D79" s="62"/>
      <c r="E79" s="41"/>
      <c r="F79" s="24" t="str">
        <f>IF(E79&lt;&gt;"",INDEX(T_barem_titulacio,MATCH(E79,L_titulacio,0),3),"")</f>
        <v/>
      </c>
      <c r="G79" s="50"/>
      <c r="H79" s="10" t="s">
        <v>37</v>
      </c>
      <c r="I79" s="10" t="s">
        <v>24</v>
      </c>
      <c r="J79" s="10">
        <v>1.5</v>
      </c>
      <c r="K79" s="55"/>
    </row>
    <row r="80" spans="1:11" x14ac:dyDescent="0.3">
      <c r="A80" s="12">
        <v>2</v>
      </c>
      <c r="B80" s="62"/>
      <c r="C80" s="62"/>
      <c r="D80" s="62"/>
      <c r="E80" s="41"/>
      <c r="F80" s="24" t="str">
        <f>IF(E80&lt;&gt;"",INDEX(T_barem_titulacio,MATCH(E80,L_titulacio,0),3),"")</f>
        <v/>
      </c>
      <c r="G80" s="50"/>
      <c r="H80" s="10" t="s">
        <v>38</v>
      </c>
      <c r="I80" s="10" t="s">
        <v>24</v>
      </c>
      <c r="J80" s="10">
        <v>1</v>
      </c>
      <c r="K80" s="55"/>
    </row>
    <row r="81" spans="1:11" x14ac:dyDescent="0.3">
      <c r="A81" s="12">
        <v>3</v>
      </c>
      <c r="B81" s="62"/>
      <c r="C81" s="62"/>
      <c r="D81" s="62"/>
      <c r="E81" s="41"/>
      <c r="F81" s="24" t="str">
        <f>IF(E81&lt;&gt;"",INDEX(T_barem_titulacio,MATCH(E81,L_titulacio,0),3),"")</f>
        <v/>
      </c>
      <c r="G81" s="50"/>
      <c r="H81" s="10" t="s">
        <v>39</v>
      </c>
      <c r="I81" s="10" t="s">
        <v>24</v>
      </c>
      <c r="J81" s="10">
        <v>0.75</v>
      </c>
      <c r="K81" s="55"/>
    </row>
    <row r="82" spans="1:11" ht="15" thickBot="1" x14ac:dyDescent="0.35">
      <c r="A82" s="31"/>
      <c r="B82" s="32"/>
      <c r="C82" s="32"/>
      <c r="D82" s="32"/>
      <c r="E82" s="32"/>
      <c r="F82" s="42">
        <f>SUM(F78:F81)</f>
        <v>0</v>
      </c>
      <c r="G82" s="50"/>
      <c r="H82" s="10"/>
      <c r="I82" s="10"/>
      <c r="J82" s="10"/>
      <c r="K82" s="55"/>
    </row>
    <row r="83" spans="1:11" ht="23.25" customHeight="1" thickBot="1" x14ac:dyDescent="0.35">
      <c r="A83" s="70" t="s">
        <v>16</v>
      </c>
      <c r="B83" s="71"/>
      <c r="C83" s="71"/>
      <c r="D83" s="71"/>
      <c r="E83" s="72"/>
      <c r="F83" s="40">
        <f>IF(F82&gt;1.5,1.5,F82)</f>
        <v>0</v>
      </c>
      <c r="G83" s="50"/>
      <c r="H83" s="53"/>
      <c r="I83" s="50"/>
      <c r="J83" s="50"/>
    </row>
    <row r="84" spans="1:11" x14ac:dyDescent="0.3">
      <c r="A84" s="13"/>
      <c r="B84" s="13"/>
      <c r="C84" s="13"/>
      <c r="D84" s="13"/>
      <c r="E84" s="14"/>
      <c r="F84" s="14"/>
    </row>
    <row r="85" spans="1:11" ht="15" thickBot="1" x14ac:dyDescent="0.35">
      <c r="A85" s="28"/>
      <c r="B85" s="29"/>
      <c r="C85" s="29"/>
      <c r="D85" s="29"/>
      <c r="E85" s="27"/>
      <c r="F85" s="27"/>
    </row>
    <row r="86" spans="1:11" ht="37.5" customHeight="1" thickBot="1" x14ac:dyDescent="0.35">
      <c r="A86" s="81" t="s">
        <v>20</v>
      </c>
      <c r="B86" s="82"/>
      <c r="C86" s="82"/>
      <c r="D86" s="82"/>
      <c r="E86" s="83"/>
      <c r="F86" s="46">
        <f>F40+F75+F83</f>
        <v>0</v>
      </c>
    </row>
  </sheetData>
  <sheetProtection algorithmName="SHA-512" hashValue="sjxUJqkw9EL9IyUkNLBsni5KI8hhIgtgZ1WQzI25tbL6e22BKPwrpaGr9ssQnIdSH6Pig4covpKzov0dH4pv6Q==" saltValue="+DtwH8PBrGUfc3DcKkpZtg==" spinCount="100000" sheet="1" objects="1" scenarios="1"/>
  <protectedRanges>
    <protectedRange sqref="A4:F4" name="Rango1"/>
  </protectedRanges>
  <mergeCells count="53">
    <mergeCell ref="A1:F1"/>
    <mergeCell ref="D24:E24"/>
    <mergeCell ref="D38:E38"/>
    <mergeCell ref="A78:D78"/>
    <mergeCell ref="A6:C6"/>
    <mergeCell ref="A7:D7"/>
    <mergeCell ref="A75:E75"/>
    <mergeCell ref="A43:H43"/>
    <mergeCell ref="A58:D58"/>
    <mergeCell ref="B46:C46"/>
    <mergeCell ref="B47:C47"/>
    <mergeCell ref="B48:C48"/>
    <mergeCell ref="B49:C49"/>
    <mergeCell ref="B50:C50"/>
    <mergeCell ref="E7:F7"/>
    <mergeCell ref="A86:E86"/>
    <mergeCell ref="A77:F77"/>
    <mergeCell ref="B79:D79"/>
    <mergeCell ref="B80:D80"/>
    <mergeCell ref="B63:C63"/>
    <mergeCell ref="B68:C68"/>
    <mergeCell ref="A73:D73"/>
    <mergeCell ref="B54:C54"/>
    <mergeCell ref="B55:C55"/>
    <mergeCell ref="B56:C56"/>
    <mergeCell ref="B81:D81"/>
    <mergeCell ref="A83:E83"/>
    <mergeCell ref="A3:F3"/>
    <mergeCell ref="A4:F4"/>
    <mergeCell ref="E6:F6"/>
    <mergeCell ref="A40:E40"/>
    <mergeCell ref="A8:F8"/>
    <mergeCell ref="A10:F10"/>
    <mergeCell ref="A12:C12"/>
    <mergeCell ref="D12:F12"/>
    <mergeCell ref="A26:C26"/>
    <mergeCell ref="D26:F26"/>
    <mergeCell ref="E58:I58"/>
    <mergeCell ref="E73:I73"/>
    <mergeCell ref="A45:I45"/>
    <mergeCell ref="A60:I60"/>
    <mergeCell ref="B70:C70"/>
    <mergeCell ref="B71:C71"/>
    <mergeCell ref="B69:C69"/>
    <mergeCell ref="B67:C67"/>
    <mergeCell ref="B66:C66"/>
    <mergeCell ref="B65:C65"/>
    <mergeCell ref="B64:C64"/>
    <mergeCell ref="B62:C62"/>
    <mergeCell ref="B61:C61"/>
    <mergeCell ref="B51:C51"/>
    <mergeCell ref="B52:C52"/>
    <mergeCell ref="B53:C53"/>
  </mergeCells>
  <dataValidations count="1">
    <dataValidation type="list" allowBlank="1" showInputMessage="1" showErrorMessage="1" sqref="E79:E81" xr:uid="{00000000-0002-0000-0000-000000000000}">
      <formula1>$H$79:$H$81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MÈRITS 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2023-12-01T11:26:43Z</dcterms:modified>
</cp:coreProperties>
</file>