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3\23-C_PAMO_OOP22-4 Tècnic superior arxiu\"/>
    </mc:Choice>
  </mc:AlternateContent>
  <xr:revisionPtr revIDLastSave="0" documentId="8_{5D3FF606-A93B-4179-9405-0B86F0D79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F91" i="1"/>
  <c r="F87" i="1"/>
  <c r="F44" i="1"/>
  <c r="F45" i="1"/>
  <c r="F46" i="1"/>
  <c r="F47" i="1"/>
  <c r="F48" i="1"/>
  <c r="F49" i="1"/>
  <c r="F50" i="1"/>
  <c r="F51" i="1"/>
  <c r="F52" i="1"/>
  <c r="F53" i="1"/>
  <c r="F43" i="1"/>
  <c r="F29" i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F88" i="1"/>
  <c r="F89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I61" i="1"/>
  <c r="H61" i="1"/>
  <c r="G61" i="1"/>
  <c r="F61" i="1"/>
  <c r="E61" i="1"/>
  <c r="F92" i="1" l="1"/>
  <c r="F93" i="1" s="1"/>
  <c r="B3" i="3"/>
  <c r="A3" i="3"/>
  <c r="E81" i="1" l="1"/>
  <c r="H81" i="1"/>
  <c r="I3" i="3" s="1"/>
  <c r="G81" i="1"/>
  <c r="H3" i="3" s="1"/>
  <c r="I81" i="1"/>
  <c r="J3" i="3" s="1"/>
  <c r="F54" i="1"/>
  <c r="E3" i="3" s="1"/>
  <c r="F81" i="1"/>
  <c r="G3" i="3" s="1"/>
  <c r="E82" i="1" l="1"/>
  <c r="F83" i="1" s="1"/>
  <c r="L3" i="3"/>
  <c r="F39" i="1"/>
  <c r="D3" i="3" s="1"/>
  <c r="K3" i="3" l="1"/>
  <c r="F24" i="1"/>
  <c r="F55" i="1" l="1"/>
  <c r="C3" i="3"/>
  <c r="F56" i="1" l="1"/>
  <c r="F96" i="1" s="1"/>
  <c r="N3" i="3" s="1"/>
  <c r="F3" i="3" l="1"/>
  <c r="M3" i="3" s="1"/>
</calcChain>
</file>

<file path=xl/sharedStrings.xml><?xml version="1.0" encoding="utf-8"?>
<sst xmlns="http://schemas.openxmlformats.org/spreadsheetml/2006/main" count="76" uniqueCount="56">
  <si>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</si>
  <si>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</si>
  <si>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</si>
  <si>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</si>
  <si>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</si>
  <si>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</si>
  <si>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</si>
  <si>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</si>
  <si>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</si>
  <si>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</si>
  <si>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</si>
  <si>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</si>
  <si>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</si>
  <si>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</si>
  <si>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</si>
  <si>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</si>
  <si>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</si>
  <si>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</si>
  <si>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</si>
  <si>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</si>
  <si>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</si>
  <si>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</si>
  <si>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</si>
  <si>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</si>
  <si>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</si>
  <si>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</si>
  <si>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</si>
  <si>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</si>
  <si>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</si>
  <si>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</si>
  <si>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</si>
  <si>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</si>
  <si>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</si>
  <si>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</si>
  <si>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</si>
  <si>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</si>
  <si>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t>C) Per titulacions acadèmiques equivalents o superiors</t>
  </si>
  <si>
    <t>COGNOMS, NOM</t>
  </si>
  <si>
    <t>12-40h</t>
  </si>
  <si>
    <t>Comprovació</t>
  </si>
  <si>
    <t>0,20 x mes treballat o fracció</t>
  </si>
  <si>
    <t>A)  Experiència professional en funcions anàlogues/equiparables a les del lloc a proveïr</t>
  </si>
  <si>
    <t>FINS A 12 HORES</t>
  </si>
  <si>
    <t>TOTAL ACCIONS FORMATIVES (MÀXIM 2 PUNTS)</t>
  </si>
  <si>
    <t>TOTAL EXPERIÈNCIA PROFESSIONAL (MÀXIM 6 PUNTS)</t>
  </si>
  <si>
    <t>0,40 x semestre treballat o fracció</t>
  </si>
  <si>
    <t>0,30 x semestre treballat o fracció</t>
  </si>
  <si>
    <t>(ACTIC) o COMPETIC Nivell mitjà</t>
  </si>
  <si>
    <t>(ACTIC) o COMPETIC Nivell avançat</t>
  </si>
  <si>
    <t>Màster en arxivística i gestió de documents</t>
  </si>
  <si>
    <t xml:space="preserve">Titulacions universitàries oficials addicionals </t>
  </si>
  <si>
    <t>Català avançat (C2)</t>
  </si>
  <si>
    <t>(ACTIC) o COMPETIC Nivell bàsic</t>
  </si>
  <si>
    <t>Doctorat o màster oficial relacionat amb les funcions o amb la gestió i l’administració pública</t>
  </si>
  <si>
    <t>TOTAL TITULACIONS ACADÈMIQUES (MÀXIM 2 PUNTS)</t>
  </si>
  <si>
    <r>
      <t>C) Per titulacions academiques</t>
    </r>
    <r>
      <rPr>
        <b/>
        <sz val="10"/>
        <color theme="1"/>
        <rFont val="Verdana"/>
        <family val="2"/>
      </rPr>
      <t xml:space="preserve"> superiors o compementàries a l'exigida, relle</t>
    </r>
    <r>
      <rPr>
        <b/>
        <i/>
        <sz val="10"/>
        <color theme="1"/>
        <rFont val="Verdana"/>
        <family val="2"/>
      </rPr>
      <t xml:space="preserve">vant o estigui relacionada amb les tasques pròpies del lloc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</si>
</sst>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9"/>
      <color theme="1"/>
      <name val="Abadi Extra Light"/>
      <family val="2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8" fillId="5" borderId="1" xfId="0" applyFont="1" applyFill="1" applyBorder="1" applyAlignment="1">
      <alignment horizontal="left" vertical="center"/>
    </xf>
    <xf numFmtId="2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2" fontId="15" fillId="9" borderId="9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2" fontId="22" fillId="0" borderId="0" xfId="0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29" fillId="0" borderId="0" xfId="0" applyFont="1"/>
    <xf numFmtId="2" fontId="29" fillId="0" borderId="0" xfId="0" applyNumberFormat="1" applyFont="1"/>
    <xf numFmtId="2" fontId="29" fillId="0" borderId="0" xfId="0" applyNumberFormat="1" applyFont="1" applyAlignment="1">
      <alignment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28" fillId="3" borderId="3" xfId="0" applyFont="1" applyFill="1" applyBorder="1" applyAlignment="1" applyProtection="1">
      <alignment horizontal="left" vertical="center" wrapText="1"/>
      <protection locked="0"/>
    </xf>
    <xf numFmtId="0" fontId="28" fillId="3" borderId="5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86:M93" totalsRowShown="0" headerRowDxfId="4" dataDxfId="3">
  <tableColumns count="3">
    <tableColumn id="1" xr3:uid="{00000000-0010-0000-0000-000001000000}" name="Titulació" dataDxfId="2"/>
    <tableColumn id="2" xr3:uid="{00000000-0010-0000-0000-000002000000}" name="grup / subgrup" dataDxfId="1"/>
    <tableColumn id="3" xr3:uid="{00000000-0010-0000-0000-000003000000}" name="pu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6"/>
  <sheetViews>
    <sheetView tabSelected="1" zoomScaleNormal="100" workbookViewId="0">
      <selection activeCell="J89" sqref="J89"/>
    </sheetView>
  </sheetViews>
  <sheetFormatPr baseColWidth="10" defaultColWidth="11.42578125" defaultRowHeight="15" x14ac:dyDescent="0.25"/>
  <cols>
    <col min="1" max="1" width="10.28515625" style="9" customWidth="1"/>
    <col min="2" max="3" width="44.28515625" style="9" customWidth="1"/>
    <col min="4" max="4" width="14.5703125" style="1" customWidth="1"/>
    <col min="5" max="5" width="11.5703125" style="1" customWidth="1"/>
    <col min="6" max="9" width="11.5703125" style="9" customWidth="1"/>
    <col min="10" max="10" width="11.42578125" style="9"/>
    <col min="11" max="11" width="23.5703125" style="9" bestFit="1" customWidth="1"/>
    <col min="12" max="12" width="13.85546875" style="9" bestFit="1" customWidth="1"/>
    <col min="13" max="16384" width="11.42578125" style="9"/>
  </cols>
  <sheetData>
    <row r="1" spans="1:409" ht="24" x14ac:dyDescent="0.25">
      <c r="A1" s="105" t="s">
        <v>18</v>
      </c>
      <c r="B1" s="105"/>
      <c r="C1" s="105"/>
      <c r="D1" s="105"/>
      <c r="E1" s="105"/>
      <c r="F1" s="105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25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25">
      <c r="A4" s="108"/>
      <c r="B4" s="109"/>
      <c r="C4" s="109"/>
      <c r="D4" s="109"/>
      <c r="E4" s="109"/>
      <c r="F4" s="110"/>
    </row>
    <row r="6" spans="1:409" s="34" customFormat="1" ht="15" customHeight="1" x14ac:dyDescent="0.25">
      <c r="A6" s="95" t="s">
        <v>37</v>
      </c>
      <c r="B6" s="96"/>
      <c r="C6" s="96"/>
      <c r="D6" s="49"/>
      <c r="E6" s="96" t="s">
        <v>1</v>
      </c>
      <c r="F6" s="111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25">
      <c r="A7" s="97"/>
      <c r="B7" s="98"/>
      <c r="C7" s="98"/>
      <c r="D7" s="99"/>
      <c r="E7" s="103"/>
      <c r="F7" s="104"/>
    </row>
    <row r="8" spans="1:409" ht="15" customHeight="1" x14ac:dyDescent="0.25">
      <c r="A8" s="83" t="s">
        <v>2</v>
      </c>
      <c r="B8" s="83"/>
      <c r="C8" s="83"/>
      <c r="D8" s="83"/>
      <c r="E8" s="83"/>
      <c r="F8" s="8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5" customHeight="1" x14ac:dyDescent="0.25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25">
      <c r="A10" s="84" t="s">
        <v>41</v>
      </c>
      <c r="B10" s="85"/>
      <c r="C10" s="85"/>
      <c r="D10" s="85"/>
      <c r="E10" s="85"/>
      <c r="F10" s="8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25">
      <c r="A11" s="87" t="s">
        <v>21</v>
      </c>
      <c r="B11" s="88"/>
      <c r="C11" s="88"/>
      <c r="D11" s="89" t="s">
        <v>45</v>
      </c>
      <c r="E11" s="89"/>
      <c r="F11" s="9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5" x14ac:dyDescent="0.25">
      <c r="A12" s="40" t="s">
        <v>3</v>
      </c>
      <c r="B12" s="40" t="s">
        <v>4</v>
      </c>
      <c r="C12" s="40" t="s">
        <v>5</v>
      </c>
      <c r="D12" s="40" t="s">
        <v>6</v>
      </c>
      <c r="E12" s="40" t="s">
        <v>7</v>
      </c>
      <c r="F12" s="40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25">
      <c r="A13" s="12">
        <v>1</v>
      </c>
      <c r="B13" s="26"/>
      <c r="C13" s="26"/>
      <c r="D13" s="4"/>
      <c r="E13" s="5"/>
      <c r="F13" s="27">
        <f>ROUND((E13-D13)/182.5,2)*0.4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25">
      <c r="A14" s="12">
        <v>2</v>
      </c>
      <c r="B14" s="26"/>
      <c r="C14" s="26"/>
      <c r="D14" s="4"/>
      <c r="E14" s="5"/>
      <c r="F14" s="27">
        <f t="shared" ref="F14:F23" si="0">ROUND((E14-D14)/182.5,2)*0.4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25">
      <c r="A15" s="12">
        <v>2</v>
      </c>
      <c r="B15" s="26"/>
      <c r="C15" s="26"/>
      <c r="D15" s="4"/>
      <c r="E15" s="5"/>
      <c r="F15" s="2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25">
      <c r="A16" s="12">
        <v>3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25">
      <c r="A17" s="12">
        <v>4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25">
      <c r="A18" s="12">
        <v>5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25">
      <c r="A19" s="12">
        <v>6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25">
      <c r="A20" s="12">
        <v>7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25">
      <c r="A21" s="12">
        <v>8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25">
      <c r="A22" s="12">
        <v>9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.75" thickBot="1" x14ac:dyDescent="0.3">
      <c r="A23" s="12">
        <v>10</v>
      </c>
      <c r="B23" s="26"/>
      <c r="C23" s="26"/>
      <c r="D23" s="4"/>
      <c r="E23" s="5"/>
      <c r="F23" s="2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.75" thickBot="1" x14ac:dyDescent="0.3">
      <c r="A24" s="15"/>
      <c r="B24" s="16"/>
      <c r="C24" s="16"/>
      <c r="D24" s="106" t="s">
        <v>11</v>
      </c>
      <c r="E24" s="107"/>
      <c r="F24" s="28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5" customHeight="1" x14ac:dyDescent="0.25">
      <c r="A25" s="8"/>
      <c r="B25" s="24"/>
      <c r="C25" s="24"/>
      <c r="D25" s="2"/>
      <c r="E25" s="2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25">
      <c r="A26" s="87" t="s">
        <v>20</v>
      </c>
      <c r="B26" s="88"/>
      <c r="C26" s="88"/>
      <c r="D26" s="89" t="s">
        <v>46</v>
      </c>
      <c r="E26" s="89"/>
      <c r="F26" s="90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5" x14ac:dyDescent="0.25">
      <c r="A27" s="40" t="s">
        <v>3</v>
      </c>
      <c r="B27" s="40" t="s">
        <v>4</v>
      </c>
      <c r="C27" s="40" t="s">
        <v>5</v>
      </c>
      <c r="D27" s="40" t="s">
        <v>6</v>
      </c>
      <c r="E27" s="40" t="s">
        <v>7</v>
      </c>
      <c r="F27" s="40" t="s">
        <v>12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25">
      <c r="A28" s="12">
        <v>1</v>
      </c>
      <c r="B28" s="26"/>
      <c r="C28" s="29"/>
      <c r="D28" s="4"/>
      <c r="E28" s="5"/>
      <c r="F28" s="27">
        <f>ROUND((E28-D28)/182.5,2)*0.3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25">
      <c r="A29" s="12">
        <v>2</v>
      </c>
      <c r="B29" s="26"/>
      <c r="C29" s="26"/>
      <c r="D29" s="4"/>
      <c r="E29" s="5"/>
      <c r="F29" s="27">
        <f t="shared" ref="F29:F38" si="1">ROUND((E29-D29)/182.5,2)*0.3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25">
      <c r="A30" s="12">
        <v>2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25">
      <c r="A31" s="12">
        <v>3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25">
      <c r="A32" s="12">
        <v>4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25">
      <c r="A33" s="12">
        <v>5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25">
      <c r="A34" s="12">
        <v>6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25">
      <c r="A35" s="12">
        <v>7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25">
      <c r="A36" s="12">
        <v>8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25">
      <c r="A37" s="12">
        <v>9</v>
      </c>
      <c r="B37" s="26"/>
      <c r="C37" s="26"/>
      <c r="D37" s="4"/>
      <c r="E37" s="5"/>
      <c r="F37" s="27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.75" thickBot="1" x14ac:dyDescent="0.3">
      <c r="A38" s="12">
        <v>10</v>
      </c>
      <c r="B38" s="26"/>
      <c r="C38" s="26"/>
      <c r="D38" s="4"/>
      <c r="E38" s="5"/>
      <c r="F38" s="27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.75" thickBot="1" x14ac:dyDescent="0.3">
      <c r="A39" s="15"/>
      <c r="B39" s="16"/>
      <c r="C39" s="16"/>
      <c r="D39" s="106" t="s">
        <v>11</v>
      </c>
      <c r="E39" s="107"/>
      <c r="F39" s="28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4.95" customHeight="1" x14ac:dyDescent="0.25">
      <c r="A40" s="8"/>
      <c r="B40" s="24"/>
      <c r="C40" s="24"/>
      <c r="D40" s="2"/>
      <c r="E40" s="2"/>
      <c r="F40" s="2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15" customHeight="1" x14ac:dyDescent="0.25">
      <c r="A41" s="87" t="s">
        <v>22</v>
      </c>
      <c r="B41" s="88"/>
      <c r="C41" s="88"/>
      <c r="D41" s="89" t="s">
        <v>40</v>
      </c>
      <c r="E41" s="89"/>
      <c r="F41" s="90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22.5" x14ac:dyDescent="0.25">
      <c r="A42" s="40" t="s">
        <v>3</v>
      </c>
      <c r="B42" s="40" t="s">
        <v>4</v>
      </c>
      <c r="C42" s="40" t="s">
        <v>5</v>
      </c>
      <c r="D42" s="40" t="s">
        <v>6</v>
      </c>
      <c r="E42" s="40" t="s">
        <v>7</v>
      </c>
      <c r="F42" s="40" t="s">
        <v>12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25">
      <c r="A43" s="12">
        <v>1</v>
      </c>
      <c r="B43" s="26"/>
      <c r="C43" s="29"/>
      <c r="D43" s="4"/>
      <c r="E43" s="5"/>
      <c r="F43" s="27">
        <f>ROUND((E43-D43)/182.5,2)*0.2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25">
      <c r="A44" s="12">
        <v>2</v>
      </c>
      <c r="B44" s="26"/>
      <c r="C44" s="26"/>
      <c r="D44" s="4"/>
      <c r="E44" s="5"/>
      <c r="F44" s="27">
        <f t="shared" ref="F44:F53" si="2">ROUND((E44-D44)/182.5,2)*0.2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25">
      <c r="A45" s="12">
        <v>2</v>
      </c>
      <c r="B45" s="26"/>
      <c r="C45" s="26"/>
      <c r="D45" s="4"/>
      <c r="E45" s="5"/>
      <c r="F45" s="27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25">
      <c r="A46" s="12">
        <v>3</v>
      </c>
      <c r="B46" s="26"/>
      <c r="C46" s="26"/>
      <c r="D46" s="4"/>
      <c r="E46" s="5"/>
      <c r="F46" s="27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25">
      <c r="A47" s="12">
        <v>4</v>
      </c>
      <c r="B47" s="26"/>
      <c r="C47" s="26"/>
      <c r="D47" s="4"/>
      <c r="E47" s="5"/>
      <c r="F47" s="27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25">
      <c r="A48" s="12">
        <v>5</v>
      </c>
      <c r="B48" s="26"/>
      <c r="C48" s="26"/>
      <c r="D48" s="4"/>
      <c r="E48" s="5"/>
      <c r="F48" s="27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10" x14ac:dyDescent="0.25">
      <c r="A49" s="12">
        <v>6</v>
      </c>
      <c r="B49" s="26"/>
      <c r="C49" s="26"/>
      <c r="D49" s="4"/>
      <c r="E49" s="5"/>
      <c r="F49" s="27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10" x14ac:dyDescent="0.25">
      <c r="A50" s="12">
        <v>7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10" x14ac:dyDescent="0.25">
      <c r="A51" s="12">
        <v>8</v>
      </c>
      <c r="B51" s="26"/>
      <c r="C51" s="26"/>
      <c r="D51" s="4"/>
      <c r="E51" s="5"/>
      <c r="F51" s="27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10" x14ac:dyDescent="0.25">
      <c r="A52" s="12">
        <v>9</v>
      </c>
      <c r="B52" s="26"/>
      <c r="C52" s="26"/>
      <c r="D52" s="4"/>
      <c r="E52" s="5"/>
      <c r="F52" s="27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10" ht="15.75" thickBot="1" x14ac:dyDescent="0.3">
      <c r="A53" s="12">
        <v>10</v>
      </c>
      <c r="B53" s="26"/>
      <c r="C53" s="26"/>
      <c r="D53" s="4"/>
      <c r="E53" s="5"/>
      <c r="F53" s="27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10" ht="15.75" thickBot="1" x14ac:dyDescent="0.3">
      <c r="A54" s="15"/>
      <c r="B54" s="16"/>
      <c r="C54" s="16"/>
      <c r="D54" s="106" t="s">
        <v>11</v>
      </c>
      <c r="E54" s="107"/>
      <c r="F54" s="28">
        <f>SUM(F43:F53)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10" ht="15.75" thickBot="1" x14ac:dyDescent="0.3">
      <c r="A55" s="25"/>
      <c r="B55" s="6"/>
      <c r="C55" s="6"/>
      <c r="D55" s="6"/>
      <c r="E55" s="7"/>
      <c r="F55" s="11">
        <f>F24+F39+F54</f>
        <v>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0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0"/>
      <c r="NR55" s="30"/>
      <c r="NS55" s="30"/>
      <c r="NT55" s="30"/>
      <c r="NU55" s="30"/>
      <c r="NV55" s="30"/>
      <c r="NW55" s="30"/>
      <c r="NX55" s="30"/>
      <c r="NY55" s="30"/>
      <c r="NZ55" s="30"/>
      <c r="OA55" s="30"/>
      <c r="OB55" s="30"/>
      <c r="OC55" s="30"/>
      <c r="OD55" s="30"/>
      <c r="OE55" s="30"/>
      <c r="OF55" s="30"/>
      <c r="OG55" s="30"/>
      <c r="OH55" s="30"/>
      <c r="OI55" s="30"/>
      <c r="OJ55" s="30"/>
      <c r="OK55" s="30"/>
      <c r="OL55" s="30"/>
      <c r="OM55" s="30"/>
      <c r="ON55" s="30"/>
      <c r="OO55" s="30"/>
      <c r="OP55" s="30"/>
      <c r="OQ55" s="30"/>
      <c r="OR55" s="30"/>
      <c r="OS55" s="30"/>
    </row>
    <row r="56" spans="1:410" ht="23.25" customHeight="1" thickBot="1" x14ac:dyDescent="0.3">
      <c r="A56" s="80" t="s">
        <v>44</v>
      </c>
      <c r="B56" s="81"/>
      <c r="C56" s="81"/>
      <c r="D56" s="81"/>
      <c r="E56" s="82"/>
      <c r="F56" s="44">
        <f>IF(F55&gt;6,6,F55)</f>
        <v>0</v>
      </c>
    </row>
    <row r="59" spans="1:410" ht="30.75" customHeight="1" x14ac:dyDescent="0.25">
      <c r="A59" s="84" t="s">
        <v>23</v>
      </c>
      <c r="B59" s="85"/>
      <c r="C59" s="85"/>
      <c r="D59" s="85"/>
      <c r="E59" s="85"/>
      <c r="F59" s="85"/>
      <c r="G59" s="85"/>
      <c r="H59" s="85"/>
      <c r="I59" s="86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</row>
    <row r="60" spans="1:410" ht="31.5" x14ac:dyDescent="0.25">
      <c r="A60" s="3" t="s">
        <v>3</v>
      </c>
      <c r="B60" s="102" t="s">
        <v>9</v>
      </c>
      <c r="C60" s="102"/>
      <c r="D60" s="39" t="s">
        <v>10</v>
      </c>
      <c r="E60" s="41" t="s">
        <v>42</v>
      </c>
      <c r="F60" s="41" t="s">
        <v>17</v>
      </c>
      <c r="G60" s="41" t="s">
        <v>13</v>
      </c>
      <c r="H60" s="41" t="s">
        <v>14</v>
      </c>
      <c r="I60" s="42" t="s">
        <v>15</v>
      </c>
    </row>
    <row r="61" spans="1:410" x14ac:dyDescent="0.25">
      <c r="A61" s="12">
        <v>1</v>
      </c>
      <c r="B61" s="79"/>
      <c r="C61" s="79"/>
      <c r="D61" s="46"/>
      <c r="E61" s="61" t="str">
        <f>IF(AND(D61&gt;=1,D61&lt;=11),0.1,"")</f>
        <v/>
      </c>
      <c r="F61" s="31" t="str">
        <f>IF(AND(D61&gt;=12,D61&lt;=40),0.2,"")</f>
        <v/>
      </c>
      <c r="G61" s="31" t="str">
        <f>IF(AND(D61&gt;=41,D61&lt;=100),0.4,"")</f>
        <v/>
      </c>
      <c r="H61" s="31" t="str">
        <f>IF(AND(D61&gt;=101,D61&lt;=200),0.6,"")</f>
        <v/>
      </c>
      <c r="I61" s="31" t="str">
        <f>IF(D61&gt;=201,0.75,"")</f>
        <v/>
      </c>
    </row>
    <row r="62" spans="1:410" x14ac:dyDescent="0.25">
      <c r="A62" s="12">
        <v>2</v>
      </c>
      <c r="B62" s="79"/>
      <c r="C62" s="79"/>
      <c r="D62" s="46"/>
      <c r="E62" s="61" t="str">
        <f t="shared" ref="E62:E80" si="3">IF(AND(D62&gt;=1,D62&lt;=11),0.1,"")</f>
        <v/>
      </c>
      <c r="F62" s="31" t="str">
        <f t="shared" ref="F62:F80" si="4">IF(AND(D62&gt;=12,D62&lt;=40),0.2,"")</f>
        <v/>
      </c>
      <c r="G62" s="31" t="str">
        <f t="shared" ref="G62:G80" si="5">IF(AND(D62&gt;=41,D62&lt;=100),0.4,"")</f>
        <v/>
      </c>
      <c r="H62" s="31" t="str">
        <f t="shared" ref="H62:H80" si="6">IF(AND(D62&gt;=101,D62&lt;=200),0.6,"")</f>
        <v/>
      </c>
      <c r="I62" s="31" t="str">
        <f t="shared" ref="I62:I80" si="7">IF(D62&gt;=201,0.75,"")</f>
        <v/>
      </c>
    </row>
    <row r="63" spans="1:410" x14ac:dyDescent="0.25">
      <c r="A63" s="12">
        <v>3</v>
      </c>
      <c r="B63" s="79"/>
      <c r="C63" s="79"/>
      <c r="D63" s="46"/>
      <c r="E63" s="61" t="str">
        <f t="shared" si="3"/>
        <v/>
      </c>
      <c r="F63" s="31" t="str">
        <f t="shared" si="4"/>
        <v/>
      </c>
      <c r="G63" s="31" t="str">
        <f t="shared" si="5"/>
        <v/>
      </c>
      <c r="H63" s="31" t="str">
        <f t="shared" si="6"/>
        <v/>
      </c>
      <c r="I63" s="31" t="str">
        <f t="shared" si="7"/>
        <v/>
      </c>
    </row>
    <row r="64" spans="1:410" x14ac:dyDescent="0.25">
      <c r="A64" s="12">
        <v>4</v>
      </c>
      <c r="B64" s="79"/>
      <c r="C64" s="79"/>
      <c r="D64" s="46"/>
      <c r="E64" s="61" t="str">
        <f t="shared" si="3"/>
        <v/>
      </c>
      <c r="F64" s="31" t="str">
        <f t="shared" si="4"/>
        <v/>
      </c>
      <c r="G64" s="31" t="str">
        <f t="shared" si="5"/>
        <v/>
      </c>
      <c r="H64" s="31" t="str">
        <f t="shared" si="6"/>
        <v/>
      </c>
      <c r="I64" s="31" t="str">
        <f t="shared" si="7"/>
        <v/>
      </c>
    </row>
    <row r="65" spans="1:9" x14ac:dyDescent="0.25">
      <c r="A65" s="12">
        <v>5</v>
      </c>
      <c r="B65" s="79"/>
      <c r="C65" s="79"/>
      <c r="D65" s="46"/>
      <c r="E65" s="61" t="str">
        <f t="shared" si="3"/>
        <v/>
      </c>
      <c r="F65" s="31" t="str">
        <f t="shared" si="4"/>
        <v/>
      </c>
      <c r="G65" s="31" t="str">
        <f t="shared" si="5"/>
        <v/>
      </c>
      <c r="H65" s="31" t="str">
        <f t="shared" si="6"/>
        <v/>
      </c>
      <c r="I65" s="31" t="str">
        <f t="shared" si="7"/>
        <v/>
      </c>
    </row>
    <row r="66" spans="1:9" x14ac:dyDescent="0.25">
      <c r="A66" s="12">
        <v>6</v>
      </c>
      <c r="B66" s="79"/>
      <c r="C66" s="79"/>
      <c r="D66" s="46"/>
      <c r="E66" s="61" t="str">
        <f t="shared" si="3"/>
        <v/>
      </c>
      <c r="F66" s="31" t="str">
        <f t="shared" si="4"/>
        <v/>
      </c>
      <c r="G66" s="31" t="str">
        <f t="shared" si="5"/>
        <v/>
      </c>
      <c r="H66" s="31" t="str">
        <f t="shared" si="6"/>
        <v/>
      </c>
      <c r="I66" s="31" t="str">
        <f t="shared" si="7"/>
        <v/>
      </c>
    </row>
    <row r="67" spans="1:9" x14ac:dyDescent="0.25">
      <c r="A67" s="12">
        <v>7</v>
      </c>
      <c r="B67" s="79"/>
      <c r="C67" s="79"/>
      <c r="D67" s="46"/>
      <c r="E67" s="61" t="str">
        <f t="shared" si="3"/>
        <v/>
      </c>
      <c r="F67" s="31" t="str">
        <f t="shared" si="4"/>
        <v/>
      </c>
      <c r="G67" s="31" t="str">
        <f t="shared" si="5"/>
        <v/>
      </c>
      <c r="H67" s="31" t="str">
        <f t="shared" si="6"/>
        <v/>
      </c>
      <c r="I67" s="31" t="str">
        <f t="shared" si="7"/>
        <v/>
      </c>
    </row>
    <row r="68" spans="1:9" x14ac:dyDescent="0.25">
      <c r="A68" s="12">
        <v>8</v>
      </c>
      <c r="B68" s="79"/>
      <c r="C68" s="79"/>
      <c r="D68" s="46"/>
      <c r="E68" s="61" t="str">
        <f t="shared" si="3"/>
        <v/>
      </c>
      <c r="F68" s="31" t="str">
        <f t="shared" si="4"/>
        <v/>
      </c>
      <c r="G68" s="31" t="str">
        <f t="shared" si="5"/>
        <v/>
      </c>
      <c r="H68" s="31" t="str">
        <f t="shared" si="6"/>
        <v/>
      </c>
      <c r="I68" s="31" t="str">
        <f t="shared" si="7"/>
        <v/>
      </c>
    </row>
    <row r="69" spans="1:9" x14ac:dyDescent="0.25">
      <c r="A69" s="12">
        <v>9</v>
      </c>
      <c r="B69" s="79"/>
      <c r="C69" s="79"/>
      <c r="D69" s="46"/>
      <c r="E69" s="61" t="str">
        <f t="shared" si="3"/>
        <v/>
      </c>
      <c r="F69" s="31" t="str">
        <f t="shared" si="4"/>
        <v/>
      </c>
      <c r="G69" s="31" t="str">
        <f t="shared" si="5"/>
        <v/>
      </c>
      <c r="H69" s="31" t="str">
        <f t="shared" si="6"/>
        <v/>
      </c>
      <c r="I69" s="31" t="str">
        <f t="shared" si="7"/>
        <v/>
      </c>
    </row>
    <row r="70" spans="1:9" x14ac:dyDescent="0.25">
      <c r="A70" s="12">
        <v>10</v>
      </c>
      <c r="B70" s="79"/>
      <c r="C70" s="79"/>
      <c r="D70" s="46"/>
      <c r="E70" s="61" t="str">
        <f t="shared" si="3"/>
        <v/>
      </c>
      <c r="F70" s="31" t="str">
        <f t="shared" si="4"/>
        <v/>
      </c>
      <c r="G70" s="31" t="str">
        <f t="shared" si="5"/>
        <v/>
      </c>
      <c r="H70" s="31" t="str">
        <f t="shared" si="6"/>
        <v/>
      </c>
      <c r="I70" s="31" t="str">
        <f t="shared" si="7"/>
        <v/>
      </c>
    </row>
    <row r="71" spans="1:9" x14ac:dyDescent="0.25">
      <c r="A71" s="12">
        <v>11</v>
      </c>
      <c r="B71" s="79"/>
      <c r="C71" s="79"/>
      <c r="D71" s="46"/>
      <c r="E71" s="61" t="str">
        <f t="shared" si="3"/>
        <v/>
      </c>
      <c r="F71" s="31" t="str">
        <f t="shared" si="4"/>
        <v/>
      </c>
      <c r="G71" s="31" t="str">
        <f t="shared" si="5"/>
        <v/>
      </c>
      <c r="H71" s="31" t="str">
        <f t="shared" si="6"/>
        <v/>
      </c>
      <c r="I71" s="31" t="str">
        <f t="shared" si="7"/>
        <v/>
      </c>
    </row>
    <row r="72" spans="1:9" x14ac:dyDescent="0.25">
      <c r="A72" s="12">
        <v>12</v>
      </c>
      <c r="B72" s="79"/>
      <c r="C72" s="79"/>
      <c r="D72" s="46"/>
      <c r="E72" s="61" t="str">
        <f t="shared" si="3"/>
        <v/>
      </c>
      <c r="F72" s="31" t="str">
        <f t="shared" si="4"/>
        <v/>
      </c>
      <c r="G72" s="31" t="str">
        <f t="shared" si="5"/>
        <v/>
      </c>
      <c r="H72" s="31" t="str">
        <f t="shared" si="6"/>
        <v/>
      </c>
      <c r="I72" s="31" t="str">
        <f t="shared" si="7"/>
        <v/>
      </c>
    </row>
    <row r="73" spans="1:9" x14ac:dyDescent="0.25">
      <c r="A73" s="12">
        <v>13</v>
      </c>
      <c r="B73" s="79"/>
      <c r="C73" s="79"/>
      <c r="D73" s="46"/>
      <c r="E73" s="61" t="str">
        <f t="shared" si="3"/>
        <v/>
      </c>
      <c r="F73" s="31" t="str">
        <f t="shared" si="4"/>
        <v/>
      </c>
      <c r="G73" s="31" t="str">
        <f t="shared" si="5"/>
        <v/>
      </c>
      <c r="H73" s="31" t="str">
        <f t="shared" si="6"/>
        <v/>
      </c>
      <c r="I73" s="31" t="str">
        <f t="shared" si="7"/>
        <v/>
      </c>
    </row>
    <row r="74" spans="1:9" x14ac:dyDescent="0.25">
      <c r="A74" s="12">
        <v>14</v>
      </c>
      <c r="B74" s="79"/>
      <c r="C74" s="79"/>
      <c r="D74" s="46"/>
      <c r="E74" s="61" t="str">
        <f t="shared" si="3"/>
        <v/>
      </c>
      <c r="F74" s="31" t="str">
        <f t="shared" si="4"/>
        <v/>
      </c>
      <c r="G74" s="31" t="str">
        <f t="shared" si="5"/>
        <v/>
      </c>
      <c r="H74" s="31" t="str">
        <f t="shared" si="6"/>
        <v/>
      </c>
      <c r="I74" s="31" t="str">
        <f t="shared" si="7"/>
        <v/>
      </c>
    </row>
    <row r="75" spans="1:9" x14ac:dyDescent="0.25">
      <c r="A75" s="12">
        <v>15</v>
      </c>
      <c r="B75" s="79"/>
      <c r="C75" s="79"/>
      <c r="D75" s="46"/>
      <c r="E75" s="61" t="str">
        <f t="shared" si="3"/>
        <v/>
      </c>
      <c r="F75" s="31" t="str">
        <f t="shared" si="4"/>
        <v/>
      </c>
      <c r="G75" s="31" t="str">
        <f t="shared" si="5"/>
        <v/>
      </c>
      <c r="H75" s="31" t="str">
        <f t="shared" si="6"/>
        <v/>
      </c>
      <c r="I75" s="31" t="str">
        <f t="shared" si="7"/>
        <v/>
      </c>
    </row>
    <row r="76" spans="1:9" x14ac:dyDescent="0.25">
      <c r="A76" s="12">
        <v>16</v>
      </c>
      <c r="B76" s="79"/>
      <c r="C76" s="79"/>
      <c r="D76" s="46"/>
      <c r="E76" s="61" t="str">
        <f t="shared" si="3"/>
        <v/>
      </c>
      <c r="F76" s="31" t="str">
        <f t="shared" si="4"/>
        <v/>
      </c>
      <c r="G76" s="31" t="str">
        <f t="shared" si="5"/>
        <v/>
      </c>
      <c r="H76" s="31" t="str">
        <f t="shared" si="6"/>
        <v/>
      </c>
      <c r="I76" s="31" t="str">
        <f t="shared" si="7"/>
        <v/>
      </c>
    </row>
    <row r="77" spans="1:9" x14ac:dyDescent="0.25">
      <c r="A77" s="12">
        <v>17</v>
      </c>
      <c r="B77" s="79"/>
      <c r="C77" s="79"/>
      <c r="D77" s="46"/>
      <c r="E77" s="61" t="str">
        <f t="shared" si="3"/>
        <v/>
      </c>
      <c r="F77" s="31" t="str">
        <f t="shared" si="4"/>
        <v/>
      </c>
      <c r="G77" s="31" t="str">
        <f t="shared" si="5"/>
        <v/>
      </c>
      <c r="H77" s="31" t="str">
        <f t="shared" si="6"/>
        <v/>
      </c>
      <c r="I77" s="31" t="str">
        <f t="shared" si="7"/>
        <v/>
      </c>
    </row>
    <row r="78" spans="1:9" x14ac:dyDescent="0.25">
      <c r="A78" s="12">
        <v>18</v>
      </c>
      <c r="B78" s="79"/>
      <c r="C78" s="79"/>
      <c r="D78" s="46"/>
      <c r="E78" s="61" t="str">
        <f t="shared" si="3"/>
        <v/>
      </c>
      <c r="F78" s="31" t="str">
        <f t="shared" si="4"/>
        <v/>
      </c>
      <c r="G78" s="31" t="str">
        <f t="shared" si="5"/>
        <v/>
      </c>
      <c r="H78" s="31" t="str">
        <f t="shared" si="6"/>
        <v/>
      </c>
      <c r="I78" s="31" t="str">
        <f t="shared" si="7"/>
        <v/>
      </c>
    </row>
    <row r="79" spans="1:9" x14ac:dyDescent="0.25">
      <c r="A79" s="12">
        <v>19</v>
      </c>
      <c r="B79" s="79"/>
      <c r="C79" s="79"/>
      <c r="D79" s="46"/>
      <c r="E79" s="61" t="str">
        <f t="shared" si="3"/>
        <v/>
      </c>
      <c r="F79" s="31" t="str">
        <f t="shared" si="4"/>
        <v/>
      </c>
      <c r="G79" s="31" t="str">
        <f t="shared" si="5"/>
        <v/>
      </c>
      <c r="H79" s="31" t="str">
        <f t="shared" si="6"/>
        <v/>
      </c>
      <c r="I79" s="31" t="str">
        <f t="shared" si="7"/>
        <v/>
      </c>
    </row>
    <row r="80" spans="1:9" x14ac:dyDescent="0.25">
      <c r="A80" s="12">
        <v>20</v>
      </c>
      <c r="B80" s="79"/>
      <c r="C80" s="79"/>
      <c r="D80" s="46"/>
      <c r="E80" s="61" t="str">
        <f t="shared" si="3"/>
        <v/>
      </c>
      <c r="F80" s="31" t="str">
        <f t="shared" si="4"/>
        <v/>
      </c>
      <c r="G80" s="31" t="str">
        <f t="shared" si="5"/>
        <v/>
      </c>
      <c r="H80" s="31" t="str">
        <f t="shared" si="6"/>
        <v/>
      </c>
      <c r="I80" s="31" t="str">
        <f t="shared" si="7"/>
        <v/>
      </c>
    </row>
    <row r="81" spans="1:13" ht="15" customHeight="1" x14ac:dyDescent="0.25">
      <c r="A81" s="17"/>
      <c r="B81" s="18"/>
      <c r="C81" s="18"/>
      <c r="E81" s="35">
        <f>SUM(E61:E80)</f>
        <v>0</v>
      </c>
      <c r="F81" s="35">
        <f>SUM(F61:F80)</f>
        <v>0</v>
      </c>
      <c r="G81" s="36">
        <f>SUM(G61:G80)</f>
        <v>0</v>
      </c>
      <c r="H81" s="36">
        <f>SUM(H61:H80)</f>
        <v>0</v>
      </c>
      <c r="I81" s="36">
        <f>SUM(I61:I80)</f>
        <v>0</v>
      </c>
    </row>
    <row r="82" spans="1:13" ht="15.75" thickBot="1" x14ac:dyDescent="0.3">
      <c r="A82" s="100"/>
      <c r="B82" s="101"/>
      <c r="C82" s="101"/>
      <c r="D82" s="101"/>
      <c r="E82" s="78">
        <f>F81+G81+H81+I81</f>
        <v>0</v>
      </c>
      <c r="F82" s="78"/>
      <c r="G82" s="78"/>
      <c r="H82" s="78"/>
      <c r="I82" s="78"/>
    </row>
    <row r="83" spans="1:13" ht="23.25" customHeight="1" thickBot="1" x14ac:dyDescent="0.3">
      <c r="A83" s="80" t="s">
        <v>43</v>
      </c>
      <c r="B83" s="81"/>
      <c r="C83" s="81"/>
      <c r="D83" s="81"/>
      <c r="E83" s="82"/>
      <c r="F83" s="50">
        <f>IF(E82&gt;2,2,E82)</f>
        <v>0</v>
      </c>
      <c r="G83" s="51"/>
      <c r="H83" s="51"/>
    </row>
    <row r="84" spans="1:13" x14ac:dyDescent="0.25">
      <c r="A84" s="8"/>
      <c r="B84" s="24"/>
      <c r="C84" s="24"/>
      <c r="D84" s="24"/>
      <c r="E84" s="24"/>
      <c r="F84" s="24"/>
      <c r="G84" s="24"/>
    </row>
    <row r="85" spans="1:13" ht="35.25" customHeight="1" x14ac:dyDescent="0.25">
      <c r="A85" s="84" t="s">
        <v>55</v>
      </c>
      <c r="B85" s="85"/>
      <c r="C85" s="85"/>
      <c r="D85" s="85"/>
      <c r="E85" s="85"/>
      <c r="F85" s="86"/>
      <c r="G85" s="58"/>
      <c r="H85" s="59"/>
      <c r="I85" s="60"/>
      <c r="J85" s="60"/>
      <c r="K85" s="60"/>
      <c r="L85" s="60"/>
      <c r="M85" s="60"/>
    </row>
    <row r="86" spans="1:13" x14ac:dyDescent="0.25">
      <c r="A86" s="67" t="s">
        <v>28</v>
      </c>
      <c r="B86" s="68"/>
      <c r="C86" s="68"/>
      <c r="D86" s="94" t="s">
        <v>8</v>
      </c>
      <c r="E86" s="94"/>
      <c r="F86" s="43" t="s">
        <v>16</v>
      </c>
      <c r="G86" s="60"/>
      <c r="K86" s="10" t="s">
        <v>25</v>
      </c>
      <c r="L86" s="10" t="s">
        <v>26</v>
      </c>
      <c r="M86" s="10" t="s">
        <v>27</v>
      </c>
    </row>
    <row r="87" spans="1:13" ht="27" customHeight="1" x14ac:dyDescent="0.2">
      <c r="A87" s="12">
        <v>1</v>
      </c>
      <c r="B87" s="74"/>
      <c r="C87" s="75"/>
      <c r="D87" s="76"/>
      <c r="E87" s="77"/>
      <c r="F87" s="27" t="str">
        <f>IF(D87&lt;&gt;"",INDEX(T_barem_titulacio,MATCH(D87,L_titulacio,0),3),"")</f>
        <v/>
      </c>
      <c r="G87" s="60"/>
      <c r="K87" s="70" t="s">
        <v>49</v>
      </c>
      <c r="L87" s="71"/>
      <c r="M87" s="72">
        <v>2</v>
      </c>
    </row>
    <row r="88" spans="1:13" ht="27" customHeight="1" x14ac:dyDescent="0.2">
      <c r="A88" s="12">
        <v>2</v>
      </c>
      <c r="B88" s="74"/>
      <c r="C88" s="75"/>
      <c r="D88" s="76"/>
      <c r="E88" s="77"/>
      <c r="F88" s="27" t="str">
        <f>IF(D88&lt;&gt;"",INDEX(T_barem_titulacio,MATCH(D88,L_titulacio,0),3),"")</f>
        <v/>
      </c>
      <c r="G88" s="60"/>
      <c r="K88" s="70" t="s">
        <v>53</v>
      </c>
      <c r="L88" s="71"/>
      <c r="M88" s="72">
        <v>1</v>
      </c>
    </row>
    <row r="89" spans="1:13" ht="27" customHeight="1" x14ac:dyDescent="0.2">
      <c r="A89" s="12">
        <v>3</v>
      </c>
      <c r="B89" s="74"/>
      <c r="C89" s="75"/>
      <c r="D89" s="76"/>
      <c r="E89" s="77"/>
      <c r="F89" s="27" t="str">
        <f>IF(D89&lt;&gt;"",INDEX(T_barem_titulacio,MATCH(D89,L_titulacio,0),3),"")</f>
        <v/>
      </c>
      <c r="G89" s="60"/>
      <c r="K89" s="70" t="s">
        <v>50</v>
      </c>
      <c r="L89" s="71"/>
      <c r="M89" s="72">
        <v>1</v>
      </c>
    </row>
    <row r="90" spans="1:13" ht="27" customHeight="1" x14ac:dyDescent="0.2">
      <c r="A90" s="12">
        <v>4</v>
      </c>
      <c r="B90" s="74"/>
      <c r="C90" s="75"/>
      <c r="D90" s="76"/>
      <c r="E90" s="77"/>
      <c r="F90" s="27" t="str">
        <f>IF(D90&lt;&gt;"",INDEX(T_barem_titulacio,MATCH(D90,L_titulacio,0),3),"")</f>
        <v/>
      </c>
      <c r="G90" s="60"/>
      <c r="K90" s="70" t="s">
        <v>51</v>
      </c>
      <c r="L90" s="71"/>
      <c r="M90" s="72">
        <v>1</v>
      </c>
    </row>
    <row r="91" spans="1:13" ht="27" customHeight="1" x14ac:dyDescent="0.25">
      <c r="A91" s="12">
        <v>5</v>
      </c>
      <c r="B91" s="74"/>
      <c r="C91" s="75"/>
      <c r="D91" s="76"/>
      <c r="E91" s="77"/>
      <c r="F91" s="27" t="str">
        <f>IF(D91&lt;&gt;"",INDEX(T_barem_titulacio,MATCH(D91,L_titulacio,0),3),"")</f>
        <v/>
      </c>
      <c r="G91" s="60"/>
      <c r="K91" s="70" t="s">
        <v>52</v>
      </c>
      <c r="L91" s="70"/>
      <c r="M91" s="73">
        <v>0.2</v>
      </c>
    </row>
    <row r="92" spans="1:13" ht="15.75" thickBot="1" x14ac:dyDescent="0.3">
      <c r="A92" s="37"/>
      <c r="B92" s="38"/>
      <c r="C92" s="38"/>
      <c r="D92" s="38"/>
      <c r="E92" s="38"/>
      <c r="F92" s="45">
        <f>SUM(F86:F91)</f>
        <v>0</v>
      </c>
      <c r="G92" s="60"/>
      <c r="K92" s="70" t="s">
        <v>47</v>
      </c>
      <c r="L92" s="70"/>
      <c r="M92" s="73">
        <v>0.4</v>
      </c>
    </row>
    <row r="93" spans="1:13" ht="23.25" customHeight="1" thickBot="1" x14ac:dyDescent="0.3">
      <c r="A93" s="80" t="s">
        <v>54</v>
      </c>
      <c r="B93" s="81"/>
      <c r="C93" s="81"/>
      <c r="D93" s="81"/>
      <c r="E93" s="82"/>
      <c r="F93" s="62">
        <f>IF(F92&gt;2,2,F92)</f>
        <v>0</v>
      </c>
      <c r="G93" s="60"/>
      <c r="K93" s="70" t="s">
        <v>48</v>
      </c>
      <c r="L93" s="70"/>
      <c r="M93" s="73">
        <v>0.75</v>
      </c>
    </row>
    <row r="94" spans="1:13" x14ac:dyDescent="0.25">
      <c r="A94" s="13"/>
      <c r="B94" s="13"/>
      <c r="C94" s="13"/>
      <c r="D94" s="13"/>
      <c r="E94" s="14"/>
      <c r="F94" s="14"/>
      <c r="G94" s="60"/>
      <c r="K94" s="69"/>
      <c r="L94" s="69"/>
      <c r="M94" s="66"/>
    </row>
    <row r="95" spans="1:13" ht="15.75" thickBot="1" x14ac:dyDescent="0.3">
      <c r="A95" s="32"/>
      <c r="B95" s="33"/>
      <c r="C95" s="33"/>
      <c r="D95" s="33"/>
      <c r="E95" s="30"/>
      <c r="F95" s="30"/>
      <c r="H95" s="64"/>
      <c r="I95" s="63"/>
      <c r="J95" s="65"/>
    </row>
    <row r="96" spans="1:13" ht="37.5" customHeight="1" thickBot="1" x14ac:dyDescent="0.3">
      <c r="A96" s="91" t="s">
        <v>24</v>
      </c>
      <c r="B96" s="92"/>
      <c r="C96" s="92"/>
      <c r="D96" s="92"/>
      <c r="E96" s="93"/>
      <c r="F96" s="57">
        <f>F56+F83+F93</f>
        <v>0</v>
      </c>
    </row>
  </sheetData>
  <sheetProtection algorithmName="SHA-512" hashValue="uNJWeBbS93pdzM0Mn3bgjbdiXJ1yK4WhYWnl+gwlGz4/7FJl8e/kjL7D+f/xM1sDEk9gqb2cHX0xJpgqu9UpfA==" saltValue="Bh0lBWHlEp6RfsJY+cw9sQ==" spinCount="100000" sheet="1" objects="1" scenarios="1"/>
  <protectedRanges>
    <protectedRange sqref="A4:F4" name="Rango1"/>
  </protectedRanges>
  <mergeCells count="57">
    <mergeCell ref="A1:F1"/>
    <mergeCell ref="D24:E24"/>
    <mergeCell ref="D39:E39"/>
    <mergeCell ref="D54:E54"/>
    <mergeCell ref="A4:F4"/>
    <mergeCell ref="E6:F6"/>
    <mergeCell ref="A6:C6"/>
    <mergeCell ref="A7:D7"/>
    <mergeCell ref="A83:E83"/>
    <mergeCell ref="B80:C80"/>
    <mergeCell ref="A82:D82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E7:F7"/>
    <mergeCell ref="A93:E93"/>
    <mergeCell ref="A96:E96"/>
    <mergeCell ref="A85:F85"/>
    <mergeCell ref="B87:C87"/>
    <mergeCell ref="D86:E86"/>
    <mergeCell ref="D87:E87"/>
    <mergeCell ref="D88:E88"/>
    <mergeCell ref="B88:C88"/>
    <mergeCell ref="B89:C89"/>
    <mergeCell ref="D89:E89"/>
    <mergeCell ref="B90:C90"/>
    <mergeCell ref="B78:C7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A59:I59"/>
    <mergeCell ref="A56:E56"/>
    <mergeCell ref="A8:F8"/>
    <mergeCell ref="A10:F10"/>
    <mergeCell ref="A11:C11"/>
    <mergeCell ref="D11:F11"/>
    <mergeCell ref="A26:C26"/>
    <mergeCell ref="D26:F26"/>
    <mergeCell ref="A41:C41"/>
    <mergeCell ref="D41:F41"/>
    <mergeCell ref="B91:C91"/>
    <mergeCell ref="D90:E90"/>
    <mergeCell ref="D91:E91"/>
    <mergeCell ref="E82:I82"/>
    <mergeCell ref="B79:C79"/>
  </mergeCells>
  <dataValidations count="1">
    <dataValidation type="list" allowBlank="1" showInputMessage="1" showErrorMessage="1" sqref="D87:D91" xr:uid="{00000000-0002-0000-0000-000000000000}">
      <formula1>$K$87:$K$93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43.5703125" customWidth="1"/>
    <col min="2" max="2" width="20.42578125" customWidth="1"/>
    <col min="12" max="12" width="21.85546875" customWidth="1"/>
  </cols>
  <sheetData>
    <row r="1" spans="1:14" ht="15.75" customHeight="1" x14ac:dyDescent="0.25">
      <c r="A1" s="114" t="s">
        <v>34</v>
      </c>
      <c r="B1" s="114" t="s">
        <v>1</v>
      </c>
      <c r="C1" s="47" t="s">
        <v>29</v>
      </c>
      <c r="D1" s="47" t="s">
        <v>35</v>
      </c>
      <c r="E1" s="47" t="s">
        <v>30</v>
      </c>
      <c r="F1" s="116" t="s">
        <v>11</v>
      </c>
      <c r="G1" s="48" t="s">
        <v>38</v>
      </c>
      <c r="H1" s="47" t="s">
        <v>31</v>
      </c>
      <c r="I1" s="47" t="s">
        <v>32</v>
      </c>
      <c r="J1" s="47" t="s">
        <v>33</v>
      </c>
      <c r="K1" s="116" t="s">
        <v>11</v>
      </c>
      <c r="L1" s="117" t="s">
        <v>36</v>
      </c>
      <c r="M1" s="112" t="s">
        <v>11</v>
      </c>
      <c r="N1" s="112" t="s">
        <v>39</v>
      </c>
    </row>
    <row r="2" spans="1:14" ht="26.25" customHeight="1" x14ac:dyDescent="0.25">
      <c r="A2" s="115"/>
      <c r="B2" s="115"/>
      <c r="C2" s="117" t="s">
        <v>19</v>
      </c>
      <c r="D2" s="117"/>
      <c r="E2" s="117"/>
      <c r="F2" s="116"/>
      <c r="G2" s="118" t="s">
        <v>23</v>
      </c>
      <c r="H2" s="119"/>
      <c r="I2" s="119"/>
      <c r="J2" s="120"/>
      <c r="K2" s="116"/>
      <c r="L2" s="117"/>
      <c r="M2" s="113"/>
      <c r="N2" s="113"/>
    </row>
    <row r="3" spans="1:14" x14ac:dyDescent="0.25">
      <c r="A3" s="52">
        <f>'MÈRITS '!A7:B7</f>
        <v>0</v>
      </c>
      <c r="B3" s="53">
        <f>'MÈRITS '!E7</f>
        <v>0</v>
      </c>
      <c r="C3" s="54">
        <f>'MÈRITS '!F24</f>
        <v>0</v>
      </c>
      <c r="D3" s="54">
        <f>'MÈRITS '!F39</f>
        <v>0</v>
      </c>
      <c r="E3" s="54">
        <f>'MÈRITS '!F54</f>
        <v>0</v>
      </c>
      <c r="F3" s="55">
        <f>'MÈRITS '!F56</f>
        <v>0</v>
      </c>
      <c r="G3" s="56">
        <f>'MÈRITS '!F81</f>
        <v>0</v>
      </c>
      <c r="H3" s="56">
        <f>'MÈRITS '!G81</f>
        <v>0</v>
      </c>
      <c r="I3" s="56">
        <f>'MÈRITS '!H81</f>
        <v>0</v>
      </c>
      <c r="J3" s="56">
        <f>'MÈRITS '!I81</f>
        <v>0</v>
      </c>
      <c r="K3" s="55">
        <f>'MÈRITS '!F83</f>
        <v>0</v>
      </c>
      <c r="L3" s="55">
        <f>'MÈRITS '!F93</f>
        <v>0</v>
      </c>
      <c r="M3" s="55">
        <f>L3+K3+F3</f>
        <v>0</v>
      </c>
      <c r="N3" s="55">
        <f>'MÈRITS '!F96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2023-11-13T09:33:05Z</dcterms:modified>
</cp:coreProperties>
</file>