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ersonal\COMPARTICIONS\RECLUTAMENT\PROCESSOS SELECTIUS\OPO\PAMO_OOP\PAMO 2023\23-C_PAMO_OOP23-42 Educadors Socials\"/>
    </mc:Choice>
  </mc:AlternateContent>
  <xr:revisionPtr revIDLastSave="0" documentId="13_ncr:1_{90267972-75C2-4AB1-A123-11D81BD829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ÈRITS " sheetId="1" r:id="rId1"/>
    <sheet name="GRAELLA" sheetId="3" r:id="rId2"/>
  </sheets>
  <definedNames>
    <definedName name="L_titulacio">Tabla1[[#All],[Titulació]]</definedName>
    <definedName name="T_barem_titulacio">Tabla1[#All]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2" i="1" l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61" i="1"/>
  <c r="F98" i="1"/>
  <c r="F99" i="1"/>
  <c r="F100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7" i="1"/>
  <c r="I61" i="1"/>
  <c r="H61" i="1"/>
  <c r="G61" i="1"/>
  <c r="F61" i="1"/>
  <c r="F53" i="1"/>
  <c r="F44" i="1"/>
  <c r="F45" i="1"/>
  <c r="F46" i="1"/>
  <c r="F47" i="1"/>
  <c r="F48" i="1"/>
  <c r="F49" i="1"/>
  <c r="F50" i="1"/>
  <c r="F51" i="1"/>
  <c r="F52" i="1"/>
  <c r="F43" i="1"/>
  <c r="F29" i="1"/>
  <c r="F30" i="1"/>
  <c r="F31" i="1"/>
  <c r="F32" i="1"/>
  <c r="F33" i="1"/>
  <c r="F34" i="1"/>
  <c r="F35" i="1"/>
  <c r="F36" i="1"/>
  <c r="F37" i="1"/>
  <c r="F38" i="1"/>
  <c r="F28" i="1"/>
  <c r="F14" i="1"/>
  <c r="F15" i="1"/>
  <c r="F16" i="1"/>
  <c r="F17" i="1"/>
  <c r="F18" i="1"/>
  <c r="F19" i="1"/>
  <c r="F20" i="1"/>
  <c r="F21" i="1"/>
  <c r="F22" i="1"/>
  <c r="F23" i="1"/>
  <c r="F13" i="1"/>
  <c r="B3" i="3"/>
  <c r="A3" i="3"/>
  <c r="E91" i="1" l="1"/>
  <c r="F101" i="1"/>
  <c r="F102" i="1" s="1"/>
  <c r="H91" i="1"/>
  <c r="I3" i="3" s="1"/>
  <c r="G91" i="1"/>
  <c r="H3" i="3" s="1"/>
  <c r="I91" i="1"/>
  <c r="J3" i="3" s="1"/>
  <c r="F91" i="1"/>
  <c r="G3" i="3" s="1"/>
  <c r="F54" i="1"/>
  <c r="E3" i="3" s="1"/>
  <c r="L3" i="3" l="1"/>
  <c r="F39" i="1"/>
  <c r="D3" i="3" s="1"/>
  <c r="F93" i="1" l="1"/>
  <c r="K3" i="3" s="1"/>
  <c r="F24" i="1"/>
  <c r="F55" i="1" l="1"/>
  <c r="F56" i="1" s="1"/>
  <c r="C3" i="3"/>
  <c r="F3" i="3" l="1"/>
  <c r="M3" i="3" s="1"/>
  <c r="F105" i="1"/>
  <c r="N3" i="3" s="1"/>
</calcChain>
</file>

<file path=xl/sharedStrings.xml><?xml version="1.0" encoding="utf-8"?>
<sst xmlns="http://schemas.openxmlformats.org/spreadsheetml/2006/main" count="76" uniqueCount="55">
  <si>
    <t>PROCES SELECTIU</t>
  </si>
  <si>
    <t>DNI</t>
  </si>
  <si>
    <t>* Tots els camps són obligatoris, les àrees ombrejades no s'han d'emplenar són cel·les de valoració orientativa.</t>
  </si>
  <si>
    <t>NÚM. ORDRE</t>
  </si>
  <si>
    <t xml:space="preserve">LLOC DE TREBALL </t>
  </si>
  <si>
    <t>ORGANITZACIÓ</t>
  </si>
  <si>
    <t>DATA D'INICI</t>
  </si>
  <si>
    <t>DATA FI</t>
  </si>
  <si>
    <t>Barem</t>
  </si>
  <si>
    <t>NOM DE L'ACCIÓ FORMATIVA</t>
  </si>
  <si>
    <t>NÚM. D'HORES</t>
  </si>
  <si>
    <t>TOTAL</t>
  </si>
  <si>
    <t>Punts</t>
  </si>
  <si>
    <t>ENTRE 41 I 100 HORES</t>
  </si>
  <si>
    <t>ENTRE 101 I 200 HORES</t>
  </si>
  <si>
    <t>= O MÉS DE 201 HORES</t>
  </si>
  <si>
    <t>Puntuació</t>
  </si>
  <si>
    <t>ENTRE 12 I 40 HORES</t>
  </si>
  <si>
    <t xml:space="preserve">Formulari de valoració prèvia de mèrits </t>
  </si>
  <si>
    <t>A)  Experiència professional en funcions equiparables a les del lloc a proveïr</t>
  </si>
  <si>
    <t xml:space="preserve">SECTOR PÚBLIC - Altres administracions públiques </t>
  </si>
  <si>
    <t>SECTOR PÚBLIC - Ajuntament d'Olesa de Montserrat</t>
  </si>
  <si>
    <t>SECTOR PRIVAT</t>
  </si>
  <si>
    <t xml:space="preserve">B) Per cursos i activitats formatives amb aprofitament i adients a la plaça a proveïr </t>
  </si>
  <si>
    <t>TOTAL MÈRITS</t>
  </si>
  <si>
    <t xml:space="preserve">Doctorat </t>
  </si>
  <si>
    <t>Titulació</t>
  </si>
  <si>
    <t>grup / subgrup</t>
  </si>
  <si>
    <t>punts</t>
  </si>
  <si>
    <t>A1</t>
  </si>
  <si>
    <r>
      <rPr>
        <b/>
        <sz val="9"/>
        <color theme="1"/>
        <rFont val="Verdana"/>
        <family val="2"/>
      </rPr>
      <t>Nom de la titulació</t>
    </r>
    <r>
      <rPr>
        <sz val="9"/>
        <color theme="1"/>
        <rFont val="Verdana"/>
        <family val="2"/>
      </rPr>
      <t xml:space="preserve"> (excepte la que dona accés a participar en el procés)</t>
    </r>
  </si>
  <si>
    <t>OLESA</t>
  </si>
  <si>
    <t>PRIV</t>
  </si>
  <si>
    <t>41~100h</t>
  </si>
  <si>
    <t>101~200h</t>
  </si>
  <si>
    <t>&gt;200h</t>
  </si>
  <si>
    <t>Cognoms, nom</t>
  </si>
  <si>
    <t>ALTRES AP</t>
  </si>
  <si>
    <r>
      <t xml:space="preserve">C) Per titulacions acadèmiques equivalents o superiors, rellevant o estigui relacionada amb les tasques pròpies del lloc </t>
    </r>
    <r>
      <rPr>
        <i/>
        <sz val="10"/>
        <color theme="1"/>
        <rFont val="Verdana"/>
        <family val="2"/>
      </rPr>
      <t/>
    </r>
  </si>
  <si>
    <t>C) Per titulacions acadèmiques equivalents o superiors</t>
  </si>
  <si>
    <t>COGNOMS, NOM</t>
  </si>
  <si>
    <t>12-40h</t>
  </si>
  <si>
    <t>Comprovació</t>
  </si>
  <si>
    <t>A)  Experiència professional en funcions anàlogues a les del lloc a proveïr</t>
  </si>
  <si>
    <t>0,20 x mes treballat o fracció</t>
  </si>
  <si>
    <t>0,10 x mes treballat o fracció</t>
  </si>
  <si>
    <t>0,05 x mes treballat o fracció</t>
  </si>
  <si>
    <t>TOTAL ACCIONS FORMATIVES (MÀXIM 4 PUNTS)</t>
  </si>
  <si>
    <t>TOTAL TITULACIONS ACADÈMIQUES (MÀXIM 1 PUNT)</t>
  </si>
  <si>
    <t xml:space="preserve">B) Per cursos i activitats formatives adients a la plaça a proveïr </t>
  </si>
  <si>
    <t>3 PLACES D'EDUCADOR/A SOCIAL (23-C/PAMO_OOP23-2)</t>
  </si>
  <si>
    <t>TOTAL EXPERIÈNCIA PROFESSIONAL (MÀXIM 12 PUNTS)</t>
  </si>
  <si>
    <t>Grau universitari o equivalent</t>
  </si>
  <si>
    <t>Màster oficial</t>
  </si>
  <si>
    <t>INFERIOR 12 HORES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</si>
</sst>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8"/>
      <color theme="1"/>
      <name val="Verdana"/>
      <family val="2"/>
    </font>
    <font>
      <i/>
      <sz val="11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8"/>
      <color theme="1"/>
      <name val="Verdana"/>
      <family val="2"/>
    </font>
    <font>
      <i/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4"/>
      <color theme="1"/>
      <name val="Yu Gothic Medium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Verdana"/>
      <family val="2"/>
    </font>
    <font>
      <b/>
      <i/>
      <sz val="10"/>
      <color theme="5" tint="-0.499984740745262"/>
      <name val="Verdana"/>
      <family val="2"/>
    </font>
    <font>
      <sz val="11"/>
      <color theme="5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2" fontId="4" fillId="3" borderId="0" xfId="0" applyNumberFormat="1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1" xfId="0" quotePrefix="1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9" fillId="6" borderId="9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17" fillId="10" borderId="1" xfId="0" applyFont="1" applyFill="1" applyBorder="1" applyAlignment="1">
      <alignment horizontal="center" vertical="center" wrapText="1"/>
    </xf>
    <xf numFmtId="49" fontId="17" fillId="10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5" borderId="1" xfId="0" applyFont="1" applyFill="1" applyBorder="1" applyAlignment="1">
      <alignment horizontal="left" vertical="center"/>
    </xf>
    <xf numFmtId="2" fontId="19" fillId="5" borderId="1" xfId="0" applyNumberFormat="1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4" fontId="20" fillId="5" borderId="1" xfId="0" applyNumberFormat="1" applyFont="1" applyFill="1" applyBorder="1" applyAlignment="1">
      <alignment horizontal="center" vertical="center"/>
    </xf>
    <xf numFmtId="4" fontId="19" fillId="5" borderId="1" xfId="0" applyNumberFormat="1" applyFont="1" applyFill="1" applyBorder="1" applyAlignment="1">
      <alignment horizontal="center" vertical="center"/>
    </xf>
    <xf numFmtId="2" fontId="16" fillId="9" borderId="9" xfId="0" applyNumberFormat="1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14" fontId="7" fillId="0" borderId="1" xfId="0" applyNumberFormat="1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 shrinkToFit="1"/>
    </xf>
    <xf numFmtId="0" fontId="4" fillId="7" borderId="4" xfId="0" applyFont="1" applyFill="1" applyBorder="1" applyAlignment="1">
      <alignment horizontal="left" vertical="center" wrapText="1" shrinkToFit="1"/>
    </xf>
    <xf numFmtId="0" fontId="1" fillId="7" borderId="4" xfId="0" applyFont="1" applyFill="1" applyBorder="1" applyAlignment="1">
      <alignment horizontal="center" vertical="center" wrapText="1" shrinkToFit="1"/>
    </xf>
    <xf numFmtId="0" fontId="1" fillId="7" borderId="5" xfId="0" applyFont="1" applyFill="1" applyBorder="1" applyAlignment="1">
      <alignment horizontal="center" vertical="center" wrapText="1" shrinkToFi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18" fillId="10" borderId="8" xfId="0" applyFont="1" applyFill="1" applyBorder="1" applyAlignment="1">
      <alignment horizontal="center" vertical="center" wrapText="1"/>
    </xf>
    <xf numFmtId="0" fontId="18" fillId="10" borderId="13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2" fontId="7" fillId="0" borderId="3" xfId="0" applyNumberFormat="1" applyFont="1" applyBorder="1" applyAlignment="1" applyProtection="1">
      <alignment horizontal="center" vertical="center" wrapText="1"/>
      <protection locked="0"/>
    </xf>
    <xf numFmtId="2" fontId="7" fillId="0" borderId="5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alignment vertical="center" textRotation="0" indent="0" justifyLastLine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H96:J99" totalsRowShown="0" headerRowDxfId="1" dataDxfId="0">
  <tableColumns count="3">
    <tableColumn id="1" xr3:uid="{00000000-0010-0000-0000-000001000000}" name="Titulació" dataDxfId="4"/>
    <tableColumn id="2" xr3:uid="{00000000-0010-0000-0000-000002000000}" name="grup / subgrup" dataDxfId="3"/>
    <tableColumn id="3" xr3:uid="{00000000-0010-0000-0000-000003000000}" name="punts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4" tint="-0.249977111117893"/>
  </sheetPr>
  <dimension ref="A1:OS105"/>
  <sheetViews>
    <sheetView tabSelected="1" topLeftCell="A73" zoomScale="85" zoomScaleNormal="85" workbookViewId="0">
      <selection activeCell="L88" sqref="L87:L88"/>
    </sheetView>
  </sheetViews>
  <sheetFormatPr baseColWidth="10" defaultColWidth="11.42578125" defaultRowHeight="15" x14ac:dyDescent="0.25"/>
  <cols>
    <col min="1" max="1" width="10.28515625" style="9" customWidth="1"/>
    <col min="2" max="3" width="44.28515625" style="9" customWidth="1"/>
    <col min="4" max="5" width="13" style="1" customWidth="1"/>
    <col min="6" max="9" width="13" style="9" customWidth="1"/>
    <col min="10" max="16384" width="11.42578125" style="9"/>
  </cols>
  <sheetData>
    <row r="1" spans="1:409" ht="24" x14ac:dyDescent="0.25">
      <c r="A1" s="62" t="s">
        <v>18</v>
      </c>
      <c r="B1" s="62"/>
      <c r="C1" s="62"/>
      <c r="D1" s="62"/>
      <c r="E1" s="62"/>
      <c r="F1" s="62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  <c r="IX1" s="18"/>
      <c r="IY1" s="18"/>
      <c r="IZ1" s="18"/>
      <c r="JA1" s="18"/>
      <c r="JB1" s="18"/>
      <c r="JC1" s="18"/>
      <c r="JD1" s="18"/>
      <c r="JE1" s="18"/>
      <c r="JF1" s="18"/>
      <c r="JG1" s="18"/>
      <c r="JH1" s="18"/>
      <c r="JI1" s="18"/>
      <c r="JJ1" s="18"/>
      <c r="JK1" s="18"/>
      <c r="JL1" s="18"/>
      <c r="JM1" s="18"/>
      <c r="JN1" s="18"/>
      <c r="JO1" s="18"/>
      <c r="JP1" s="18"/>
      <c r="JQ1" s="18"/>
      <c r="JR1" s="18"/>
      <c r="JS1" s="18"/>
      <c r="JT1" s="18"/>
      <c r="JU1" s="18"/>
      <c r="JV1" s="18"/>
      <c r="JW1" s="18"/>
      <c r="JX1" s="18"/>
      <c r="JY1" s="18"/>
      <c r="JZ1" s="18"/>
      <c r="KA1" s="18"/>
      <c r="KB1" s="18"/>
      <c r="KC1" s="18"/>
      <c r="KD1" s="18"/>
      <c r="KE1" s="18"/>
      <c r="KF1" s="18"/>
      <c r="KG1" s="18"/>
      <c r="KH1" s="18"/>
      <c r="KI1" s="18"/>
      <c r="KJ1" s="18"/>
      <c r="KK1" s="18"/>
      <c r="KL1" s="18"/>
      <c r="KM1" s="18"/>
      <c r="KN1" s="18"/>
      <c r="KO1" s="18"/>
      <c r="KP1" s="18"/>
      <c r="KQ1" s="18"/>
      <c r="KR1" s="18"/>
      <c r="KS1" s="18"/>
      <c r="KT1" s="18"/>
      <c r="KU1" s="18"/>
      <c r="KV1" s="18"/>
      <c r="KW1" s="18"/>
      <c r="KX1" s="18"/>
      <c r="KY1" s="18"/>
      <c r="KZ1" s="18"/>
      <c r="LA1" s="18"/>
      <c r="LB1" s="18"/>
      <c r="LC1" s="18"/>
      <c r="LD1" s="18"/>
      <c r="LE1" s="18"/>
      <c r="LF1" s="18"/>
      <c r="LG1" s="18"/>
      <c r="LH1" s="18"/>
      <c r="LI1" s="18"/>
      <c r="LJ1" s="18"/>
      <c r="LK1" s="18"/>
      <c r="LL1" s="18"/>
      <c r="LM1" s="18"/>
      <c r="LN1" s="18"/>
      <c r="LO1" s="18"/>
      <c r="LP1" s="18"/>
      <c r="LQ1" s="18"/>
      <c r="LR1" s="18"/>
      <c r="LS1" s="18"/>
      <c r="LT1" s="18"/>
      <c r="LU1" s="18"/>
      <c r="LV1" s="18"/>
      <c r="LW1" s="18"/>
      <c r="LX1" s="18"/>
      <c r="LY1" s="18"/>
      <c r="LZ1" s="18"/>
      <c r="MA1" s="18"/>
      <c r="MB1" s="18"/>
      <c r="MC1" s="18"/>
      <c r="MD1" s="18"/>
      <c r="ME1" s="18"/>
      <c r="MF1" s="18"/>
      <c r="MG1" s="18"/>
      <c r="MH1" s="18"/>
      <c r="MI1" s="18"/>
      <c r="MJ1" s="18"/>
      <c r="MK1" s="18"/>
      <c r="ML1" s="18"/>
      <c r="MM1" s="18"/>
      <c r="MN1" s="18"/>
      <c r="MO1" s="18"/>
      <c r="MP1" s="18"/>
      <c r="MQ1" s="18"/>
      <c r="MR1" s="18"/>
      <c r="MS1" s="18"/>
      <c r="MT1" s="18"/>
      <c r="MU1" s="18"/>
      <c r="MV1" s="18"/>
      <c r="MW1" s="18"/>
      <c r="MX1" s="18"/>
      <c r="MY1" s="18"/>
      <c r="MZ1" s="18"/>
      <c r="NA1" s="18"/>
      <c r="NB1" s="18"/>
      <c r="NC1" s="18"/>
      <c r="ND1" s="18"/>
      <c r="NE1" s="18"/>
      <c r="NF1" s="18"/>
      <c r="NG1" s="18"/>
      <c r="NH1" s="18"/>
      <c r="NI1" s="18"/>
      <c r="NJ1" s="18"/>
      <c r="NK1" s="18"/>
      <c r="NL1" s="18"/>
      <c r="NM1" s="18"/>
      <c r="NN1" s="18"/>
      <c r="NO1" s="18"/>
      <c r="NP1" s="18"/>
      <c r="NQ1" s="18"/>
      <c r="NR1" s="18"/>
      <c r="NS1" s="18"/>
      <c r="NT1" s="18"/>
      <c r="NU1" s="18"/>
      <c r="NV1" s="18"/>
      <c r="NW1" s="18"/>
      <c r="NX1" s="18"/>
      <c r="NY1" s="18"/>
      <c r="NZ1" s="18"/>
      <c r="OA1" s="18"/>
      <c r="OB1" s="18"/>
      <c r="OC1" s="18"/>
      <c r="OD1" s="18"/>
      <c r="OE1" s="18"/>
      <c r="OF1" s="18"/>
      <c r="OG1" s="18"/>
      <c r="OH1" s="18"/>
      <c r="OI1" s="18"/>
      <c r="OJ1" s="18"/>
      <c r="OK1" s="18"/>
      <c r="OL1" s="18"/>
      <c r="OM1" s="18"/>
      <c r="ON1" s="18"/>
      <c r="OO1" s="18"/>
      <c r="OP1" s="18"/>
      <c r="OQ1" s="18"/>
      <c r="OR1" s="18"/>
      <c r="OS1" s="18"/>
    </row>
    <row r="3" spans="1:409" ht="15" customHeight="1" x14ac:dyDescent="0.25">
      <c r="A3" s="19" t="s">
        <v>0</v>
      </c>
      <c r="B3" s="20"/>
      <c r="C3" s="20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</row>
    <row r="4" spans="1:409" ht="20.100000000000001" customHeight="1" x14ac:dyDescent="0.25">
      <c r="A4" s="86" t="s">
        <v>50</v>
      </c>
      <c r="B4" s="87"/>
      <c r="C4" s="87"/>
      <c r="D4" s="87"/>
      <c r="E4" s="87"/>
      <c r="F4" s="88"/>
    </row>
    <row r="6" spans="1:409" s="30" customFormat="1" ht="15" customHeight="1" x14ac:dyDescent="0.25">
      <c r="A6" s="68" t="s">
        <v>40</v>
      </c>
      <c r="B6" s="69"/>
      <c r="C6" s="69"/>
      <c r="D6" s="45"/>
      <c r="E6" s="69" t="s">
        <v>1</v>
      </c>
      <c r="F6" s="89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</row>
    <row r="7" spans="1:409" ht="20.100000000000001" customHeight="1" x14ac:dyDescent="0.25">
      <c r="A7" s="70"/>
      <c r="B7" s="71"/>
      <c r="C7" s="71"/>
      <c r="D7" s="72"/>
      <c r="E7" s="109"/>
      <c r="F7" s="110"/>
    </row>
    <row r="8" spans="1:409" ht="15" customHeight="1" x14ac:dyDescent="0.25">
      <c r="A8" s="90" t="s">
        <v>2</v>
      </c>
      <c r="B8" s="90"/>
      <c r="C8" s="90"/>
      <c r="D8" s="90"/>
      <c r="E8" s="90"/>
      <c r="F8" s="9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</row>
    <row r="9" spans="1:409" ht="24.95" customHeight="1" x14ac:dyDescent="0.25">
      <c r="A9" s="24"/>
      <c r="B9" s="6"/>
      <c r="C9" s="6"/>
      <c r="D9" s="6"/>
      <c r="E9" s="7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</row>
    <row r="10" spans="1:409" ht="30.75" customHeight="1" x14ac:dyDescent="0.25">
      <c r="A10" s="76" t="s">
        <v>43</v>
      </c>
      <c r="B10" s="77"/>
      <c r="C10" s="77"/>
      <c r="D10" s="77"/>
      <c r="E10" s="77"/>
      <c r="F10" s="7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</row>
    <row r="11" spans="1:409" ht="15" customHeight="1" x14ac:dyDescent="0.25">
      <c r="A11" s="91" t="s">
        <v>21</v>
      </c>
      <c r="B11" s="92"/>
      <c r="C11" s="92"/>
      <c r="D11" s="93" t="s">
        <v>44</v>
      </c>
      <c r="E11" s="93"/>
      <c r="F11" s="94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</row>
    <row r="12" spans="1:409" ht="22.5" x14ac:dyDescent="0.25">
      <c r="A12" s="35" t="s">
        <v>3</v>
      </c>
      <c r="B12" s="35" t="s">
        <v>4</v>
      </c>
      <c r="C12" s="35" t="s">
        <v>5</v>
      </c>
      <c r="D12" s="35" t="s">
        <v>6</v>
      </c>
      <c r="E12" s="35" t="s">
        <v>7</v>
      </c>
      <c r="F12" s="35" t="s">
        <v>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</row>
    <row r="13" spans="1:409" x14ac:dyDescent="0.25">
      <c r="A13" s="11">
        <v>1</v>
      </c>
      <c r="B13" s="54"/>
      <c r="C13" s="54"/>
      <c r="D13" s="4"/>
      <c r="E13" s="5"/>
      <c r="F13" s="25">
        <f>ROUND((E13-D13)/30,2)*0.2</f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</row>
    <row r="14" spans="1:409" x14ac:dyDescent="0.25">
      <c r="A14" s="11">
        <v>2</v>
      </c>
      <c r="B14" s="54"/>
      <c r="C14" s="54"/>
      <c r="D14" s="4"/>
      <c r="E14" s="5"/>
      <c r="F14" s="25">
        <f t="shared" ref="F14:F23" si="0">ROUND((E14-D14)/30,2)*0.2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</row>
    <row r="15" spans="1:409" x14ac:dyDescent="0.25">
      <c r="A15" s="11">
        <v>2</v>
      </c>
      <c r="B15" s="54"/>
      <c r="C15" s="54"/>
      <c r="D15" s="4"/>
      <c r="E15" s="5"/>
      <c r="F15" s="25">
        <f t="shared" si="0"/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</row>
    <row r="16" spans="1:409" x14ac:dyDescent="0.25">
      <c r="A16" s="11">
        <v>3</v>
      </c>
      <c r="B16" s="54"/>
      <c r="C16" s="54"/>
      <c r="D16" s="4"/>
      <c r="E16" s="5"/>
      <c r="F16" s="25">
        <f t="shared" si="0"/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</row>
    <row r="17" spans="1:409" x14ac:dyDescent="0.25">
      <c r="A17" s="11">
        <v>4</v>
      </c>
      <c r="B17" s="54"/>
      <c r="C17" s="54"/>
      <c r="D17" s="4"/>
      <c r="E17" s="5"/>
      <c r="F17" s="25">
        <f t="shared" si="0"/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</row>
    <row r="18" spans="1:409" x14ac:dyDescent="0.25">
      <c r="A18" s="11">
        <v>5</v>
      </c>
      <c r="B18" s="54"/>
      <c r="C18" s="54"/>
      <c r="D18" s="4"/>
      <c r="E18" s="5"/>
      <c r="F18" s="25">
        <f t="shared" si="0"/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</row>
    <row r="19" spans="1:409" x14ac:dyDescent="0.25">
      <c r="A19" s="11">
        <v>6</v>
      </c>
      <c r="B19" s="54"/>
      <c r="C19" s="54"/>
      <c r="D19" s="4"/>
      <c r="E19" s="5"/>
      <c r="F19" s="25">
        <f t="shared" si="0"/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</row>
    <row r="20" spans="1:409" x14ac:dyDescent="0.25">
      <c r="A20" s="11">
        <v>7</v>
      </c>
      <c r="B20" s="54"/>
      <c r="C20" s="54"/>
      <c r="D20" s="4"/>
      <c r="E20" s="5"/>
      <c r="F20" s="25">
        <f t="shared" si="0"/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</row>
    <row r="21" spans="1:409" x14ac:dyDescent="0.25">
      <c r="A21" s="11">
        <v>8</v>
      </c>
      <c r="B21" s="54"/>
      <c r="C21" s="54"/>
      <c r="D21" s="4"/>
      <c r="E21" s="5"/>
      <c r="F21" s="25">
        <f t="shared" si="0"/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</row>
    <row r="22" spans="1:409" x14ac:dyDescent="0.25">
      <c r="A22" s="11">
        <v>9</v>
      </c>
      <c r="B22" s="54"/>
      <c r="C22" s="54"/>
      <c r="D22" s="4"/>
      <c r="E22" s="5"/>
      <c r="F22" s="25">
        <f t="shared" si="0"/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</row>
    <row r="23" spans="1:409" ht="15.75" thickBot="1" x14ac:dyDescent="0.3">
      <c r="A23" s="11">
        <v>10</v>
      </c>
      <c r="B23" s="54"/>
      <c r="C23" s="54"/>
      <c r="D23" s="4"/>
      <c r="E23" s="5"/>
      <c r="F23" s="25">
        <f t="shared" si="0"/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</row>
    <row r="24" spans="1:409" ht="15.75" thickBot="1" x14ac:dyDescent="0.3">
      <c r="A24" s="14"/>
      <c r="B24" s="15"/>
      <c r="C24" s="15"/>
      <c r="D24" s="63" t="s">
        <v>11</v>
      </c>
      <c r="E24" s="64"/>
      <c r="F24" s="26">
        <f>SUM(F13:F23)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</row>
    <row r="25" spans="1:409" ht="24.95" customHeight="1" x14ac:dyDescent="0.25">
      <c r="A25" s="8"/>
      <c r="B25" s="23"/>
      <c r="C25" s="23"/>
      <c r="D25" s="2"/>
      <c r="E25" s="2"/>
      <c r="F25" s="2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</row>
    <row r="26" spans="1:409" ht="15" customHeight="1" x14ac:dyDescent="0.25">
      <c r="A26" s="91" t="s">
        <v>20</v>
      </c>
      <c r="B26" s="92"/>
      <c r="C26" s="92"/>
      <c r="D26" s="93" t="s">
        <v>45</v>
      </c>
      <c r="E26" s="93"/>
      <c r="F26" s="94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</row>
    <row r="27" spans="1:409" ht="22.5" x14ac:dyDescent="0.25">
      <c r="A27" s="35" t="s">
        <v>3</v>
      </c>
      <c r="B27" s="35" t="s">
        <v>4</v>
      </c>
      <c r="C27" s="35" t="s">
        <v>5</v>
      </c>
      <c r="D27" s="35" t="s">
        <v>6</v>
      </c>
      <c r="E27" s="35" t="s">
        <v>7</v>
      </c>
      <c r="F27" s="35" t="s">
        <v>12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</row>
    <row r="28" spans="1:409" x14ac:dyDescent="0.25">
      <c r="A28" s="11">
        <v>1</v>
      </c>
      <c r="B28" s="54"/>
      <c r="C28" s="57"/>
      <c r="D28" s="4"/>
      <c r="E28" s="5"/>
      <c r="F28" s="25">
        <f>ROUND((E28-D28)/30,2)*0.1</f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</row>
    <row r="29" spans="1:409" x14ac:dyDescent="0.25">
      <c r="A29" s="11">
        <v>2</v>
      </c>
      <c r="B29" s="54"/>
      <c r="C29" s="54"/>
      <c r="D29" s="4"/>
      <c r="E29" s="5"/>
      <c r="F29" s="25">
        <f t="shared" ref="F29:F38" si="1">ROUND((E29-D29)/30,2)*0.1</f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</row>
    <row r="30" spans="1:409" x14ac:dyDescent="0.25">
      <c r="A30" s="11">
        <v>2</v>
      </c>
      <c r="B30" s="54"/>
      <c r="C30" s="54"/>
      <c r="D30" s="4"/>
      <c r="E30" s="5"/>
      <c r="F30" s="25">
        <f t="shared" si="1"/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</row>
    <row r="31" spans="1:409" x14ac:dyDescent="0.25">
      <c r="A31" s="11">
        <v>3</v>
      </c>
      <c r="B31" s="54"/>
      <c r="C31" s="54"/>
      <c r="D31" s="4"/>
      <c r="E31" s="5"/>
      <c r="F31" s="25">
        <f t="shared" si="1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</row>
    <row r="32" spans="1:409" x14ac:dyDescent="0.25">
      <c r="A32" s="11">
        <v>4</v>
      </c>
      <c r="B32" s="54"/>
      <c r="C32" s="54"/>
      <c r="D32" s="4"/>
      <c r="E32" s="5"/>
      <c r="F32" s="25">
        <f t="shared" si="1"/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</row>
    <row r="33" spans="1:409" x14ac:dyDescent="0.25">
      <c r="A33" s="11">
        <v>5</v>
      </c>
      <c r="B33" s="54"/>
      <c r="C33" s="54"/>
      <c r="D33" s="4"/>
      <c r="E33" s="5"/>
      <c r="F33" s="25">
        <f t="shared" si="1"/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</row>
    <row r="34" spans="1:409" x14ac:dyDescent="0.25">
      <c r="A34" s="11">
        <v>6</v>
      </c>
      <c r="B34" s="54"/>
      <c r="C34" s="54"/>
      <c r="D34" s="4"/>
      <c r="E34" s="5"/>
      <c r="F34" s="25">
        <f t="shared" si="1"/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</row>
    <row r="35" spans="1:409" x14ac:dyDescent="0.25">
      <c r="A35" s="11">
        <v>7</v>
      </c>
      <c r="B35" s="54"/>
      <c r="C35" s="54"/>
      <c r="D35" s="4"/>
      <c r="E35" s="5"/>
      <c r="F35" s="25">
        <f t="shared" si="1"/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</row>
    <row r="36" spans="1:409" x14ac:dyDescent="0.25">
      <c r="A36" s="11">
        <v>8</v>
      </c>
      <c r="B36" s="54"/>
      <c r="C36" s="54"/>
      <c r="D36" s="4"/>
      <c r="E36" s="5"/>
      <c r="F36" s="25">
        <f t="shared" si="1"/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</row>
    <row r="37" spans="1:409" x14ac:dyDescent="0.25">
      <c r="A37" s="11">
        <v>9</v>
      </c>
      <c r="B37" s="54"/>
      <c r="C37" s="54"/>
      <c r="D37" s="4"/>
      <c r="E37" s="5"/>
      <c r="F37" s="25">
        <f t="shared" si="1"/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</row>
    <row r="38" spans="1:409" ht="15.75" thickBot="1" x14ac:dyDescent="0.3">
      <c r="A38" s="11">
        <v>10</v>
      </c>
      <c r="B38" s="54"/>
      <c r="C38" s="54"/>
      <c r="D38" s="4"/>
      <c r="E38" s="5"/>
      <c r="F38" s="25">
        <f t="shared" si="1"/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</row>
    <row r="39" spans="1:409" ht="15.75" thickBot="1" x14ac:dyDescent="0.3">
      <c r="A39" s="14"/>
      <c r="B39" s="15"/>
      <c r="C39" s="15"/>
      <c r="D39" s="63" t="s">
        <v>11</v>
      </c>
      <c r="E39" s="64"/>
      <c r="F39" s="26">
        <f>SUM(F28:F38)</f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</row>
    <row r="40" spans="1:409" ht="24.95" customHeight="1" x14ac:dyDescent="0.25">
      <c r="A40" s="8"/>
      <c r="B40" s="23"/>
      <c r="C40" s="23"/>
      <c r="D40" s="2"/>
      <c r="E40" s="2"/>
      <c r="F40" s="2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</row>
    <row r="41" spans="1:409" ht="15" customHeight="1" x14ac:dyDescent="0.25">
      <c r="A41" s="91" t="s">
        <v>22</v>
      </c>
      <c r="B41" s="92"/>
      <c r="C41" s="92"/>
      <c r="D41" s="93" t="s">
        <v>46</v>
      </c>
      <c r="E41" s="93"/>
      <c r="F41" s="94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</row>
    <row r="42" spans="1:409" ht="22.5" x14ac:dyDescent="0.25">
      <c r="A42" s="35" t="s">
        <v>3</v>
      </c>
      <c r="B42" s="35" t="s">
        <v>4</v>
      </c>
      <c r="C42" s="35" t="s">
        <v>5</v>
      </c>
      <c r="D42" s="35" t="s">
        <v>6</v>
      </c>
      <c r="E42" s="35" t="s">
        <v>7</v>
      </c>
      <c r="F42" s="35" t="s">
        <v>12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</row>
    <row r="43" spans="1:409" x14ac:dyDescent="0.25">
      <c r="A43" s="11">
        <v>1</v>
      </c>
      <c r="B43" s="54"/>
      <c r="C43" s="57"/>
      <c r="D43" s="4"/>
      <c r="E43" s="5"/>
      <c r="F43" s="25">
        <f>ROUND((E43-D43)/30,2)*0.05</f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</row>
    <row r="44" spans="1:409" x14ac:dyDescent="0.25">
      <c r="A44" s="11">
        <v>2</v>
      </c>
      <c r="B44" s="54"/>
      <c r="C44" s="54"/>
      <c r="D44" s="4"/>
      <c r="E44" s="5"/>
      <c r="F44" s="25">
        <f t="shared" ref="F44:F52" si="2">ROUND((E44-D44)/30,2)*0.05</f>
        <v>0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</row>
    <row r="45" spans="1:409" x14ac:dyDescent="0.25">
      <c r="A45" s="11">
        <v>2</v>
      </c>
      <c r="B45" s="54"/>
      <c r="C45" s="54"/>
      <c r="D45" s="4"/>
      <c r="E45" s="5"/>
      <c r="F45" s="25">
        <f t="shared" si="2"/>
        <v>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</row>
    <row r="46" spans="1:409" x14ac:dyDescent="0.25">
      <c r="A46" s="11">
        <v>3</v>
      </c>
      <c r="B46" s="54"/>
      <c r="C46" s="54"/>
      <c r="D46" s="4"/>
      <c r="E46" s="5"/>
      <c r="F46" s="25">
        <f t="shared" si="2"/>
        <v>0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</row>
    <row r="47" spans="1:409" x14ac:dyDescent="0.25">
      <c r="A47" s="11">
        <v>4</v>
      </c>
      <c r="B47" s="54"/>
      <c r="C47" s="54"/>
      <c r="D47" s="4"/>
      <c r="E47" s="5"/>
      <c r="F47" s="25">
        <f t="shared" si="2"/>
        <v>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</row>
    <row r="48" spans="1:409" x14ac:dyDescent="0.25">
      <c r="A48" s="11">
        <v>5</v>
      </c>
      <c r="B48" s="54"/>
      <c r="C48" s="54"/>
      <c r="D48" s="4"/>
      <c r="E48" s="5"/>
      <c r="F48" s="25">
        <f t="shared" si="2"/>
        <v>0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</row>
    <row r="49" spans="1:409" x14ac:dyDescent="0.25">
      <c r="A49" s="11">
        <v>6</v>
      </c>
      <c r="B49" s="54"/>
      <c r="C49" s="54"/>
      <c r="D49" s="4"/>
      <c r="E49" s="5"/>
      <c r="F49" s="25">
        <f t="shared" si="2"/>
        <v>0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</row>
    <row r="50" spans="1:409" x14ac:dyDescent="0.25">
      <c r="A50" s="11">
        <v>7</v>
      </c>
      <c r="B50" s="54"/>
      <c r="C50" s="54"/>
      <c r="D50" s="4"/>
      <c r="E50" s="5"/>
      <c r="F50" s="25">
        <f t="shared" si="2"/>
        <v>0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</row>
    <row r="51" spans="1:409" x14ac:dyDescent="0.25">
      <c r="A51" s="11">
        <v>8</v>
      </c>
      <c r="B51" s="54"/>
      <c r="C51" s="54"/>
      <c r="D51" s="4"/>
      <c r="E51" s="5"/>
      <c r="F51" s="25">
        <f t="shared" si="2"/>
        <v>0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</row>
    <row r="52" spans="1:409" x14ac:dyDescent="0.25">
      <c r="A52" s="11">
        <v>9</v>
      </c>
      <c r="B52" s="54"/>
      <c r="C52" s="54"/>
      <c r="D52" s="4"/>
      <c r="E52" s="5"/>
      <c r="F52" s="25">
        <f t="shared" si="2"/>
        <v>0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</row>
    <row r="53" spans="1:409" ht="15.75" thickBot="1" x14ac:dyDescent="0.3">
      <c r="A53" s="11">
        <v>10</v>
      </c>
      <c r="B53" s="54"/>
      <c r="C53" s="54"/>
      <c r="D53" s="4"/>
      <c r="E53" s="5"/>
      <c r="F53" s="25">
        <f>ROUND((E53-D53)/30,2)*0.05</f>
        <v>0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</row>
    <row r="54" spans="1:409" ht="15.75" thickBot="1" x14ac:dyDescent="0.3">
      <c r="A54" s="14"/>
      <c r="B54" s="15"/>
      <c r="C54" s="15"/>
      <c r="D54" s="63" t="s">
        <v>11</v>
      </c>
      <c r="E54" s="64"/>
      <c r="F54" s="26">
        <f>SUM(F43:F53)</f>
        <v>0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</row>
    <row r="55" spans="1:409" ht="15.75" thickBot="1" x14ac:dyDescent="0.3">
      <c r="A55" s="24"/>
      <c r="B55" s="6"/>
      <c r="C55" s="6"/>
      <c r="D55" s="6"/>
      <c r="E55" s="7"/>
      <c r="F55" s="10">
        <f>F24+F39+F54</f>
        <v>0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  <c r="JD55" s="27"/>
      <c r="JE55" s="27"/>
      <c r="JF55" s="27"/>
      <c r="JG55" s="27"/>
      <c r="JH55" s="27"/>
      <c r="JI55" s="27"/>
      <c r="JJ55" s="27"/>
      <c r="JK55" s="27"/>
      <c r="JL55" s="27"/>
      <c r="JM55" s="27"/>
      <c r="JN55" s="27"/>
      <c r="JO55" s="27"/>
      <c r="JP55" s="27"/>
      <c r="JQ55" s="27"/>
      <c r="JR55" s="27"/>
      <c r="JS55" s="27"/>
      <c r="JT55" s="27"/>
      <c r="JU55" s="27"/>
      <c r="JV55" s="27"/>
      <c r="JW55" s="27"/>
      <c r="JX55" s="27"/>
      <c r="JY55" s="27"/>
      <c r="JZ55" s="27"/>
      <c r="KA55" s="27"/>
      <c r="KB55" s="27"/>
      <c r="KC55" s="27"/>
      <c r="KD55" s="27"/>
      <c r="KE55" s="27"/>
      <c r="KF55" s="27"/>
      <c r="KG55" s="27"/>
      <c r="KH55" s="27"/>
      <c r="KI55" s="27"/>
      <c r="KJ55" s="27"/>
      <c r="KK55" s="27"/>
      <c r="KL55" s="27"/>
      <c r="KM55" s="27"/>
      <c r="KN55" s="27"/>
      <c r="KO55" s="27"/>
      <c r="KP55" s="27"/>
      <c r="KQ55" s="27"/>
      <c r="KR55" s="27"/>
      <c r="KS55" s="27"/>
      <c r="KT55" s="27"/>
      <c r="KU55" s="27"/>
      <c r="KV55" s="27"/>
      <c r="KW55" s="27"/>
      <c r="KX55" s="27"/>
      <c r="KY55" s="27"/>
      <c r="KZ55" s="27"/>
      <c r="LA55" s="27"/>
      <c r="LB55" s="27"/>
      <c r="LC55" s="27"/>
      <c r="LD55" s="27"/>
      <c r="LE55" s="27"/>
      <c r="LF55" s="27"/>
      <c r="LG55" s="27"/>
      <c r="LH55" s="27"/>
      <c r="LI55" s="27"/>
      <c r="LJ55" s="27"/>
      <c r="LK55" s="27"/>
      <c r="LL55" s="27"/>
      <c r="LM55" s="27"/>
      <c r="LN55" s="27"/>
      <c r="LO55" s="27"/>
      <c r="LP55" s="27"/>
      <c r="LQ55" s="27"/>
      <c r="LR55" s="27"/>
      <c r="LS55" s="27"/>
      <c r="LT55" s="27"/>
      <c r="LU55" s="27"/>
      <c r="LV55" s="27"/>
      <c r="LW55" s="27"/>
      <c r="LX55" s="27"/>
      <c r="LY55" s="27"/>
      <c r="LZ55" s="27"/>
      <c r="MA55" s="27"/>
      <c r="MB55" s="27"/>
      <c r="MC55" s="27"/>
      <c r="MD55" s="27"/>
      <c r="ME55" s="27"/>
      <c r="MF55" s="27"/>
      <c r="MG55" s="27"/>
      <c r="MH55" s="27"/>
      <c r="MI55" s="27"/>
      <c r="MJ55" s="27"/>
      <c r="MK55" s="27"/>
      <c r="ML55" s="27"/>
      <c r="MM55" s="27"/>
      <c r="MN55" s="27"/>
      <c r="MO55" s="27"/>
      <c r="MP55" s="27"/>
      <c r="MQ55" s="27"/>
      <c r="MR55" s="27"/>
      <c r="MS55" s="27"/>
      <c r="MT55" s="27"/>
      <c r="MU55" s="27"/>
      <c r="MV55" s="27"/>
      <c r="MW55" s="27"/>
      <c r="MX55" s="27"/>
      <c r="MY55" s="27"/>
      <c r="MZ55" s="27"/>
      <c r="NA55" s="27"/>
      <c r="NB55" s="27"/>
      <c r="NC55" s="27"/>
      <c r="ND55" s="27"/>
      <c r="NE55" s="27"/>
      <c r="NF55" s="27"/>
      <c r="NG55" s="27"/>
      <c r="NH55" s="27"/>
      <c r="NI55" s="27"/>
      <c r="NJ55" s="27"/>
      <c r="NK55" s="27"/>
      <c r="NL55" s="27"/>
      <c r="NM55" s="27"/>
      <c r="NN55" s="27"/>
      <c r="NO55" s="27"/>
      <c r="NP55" s="27"/>
      <c r="NQ55" s="27"/>
      <c r="NR55" s="27"/>
      <c r="NS55" s="27"/>
      <c r="NT55" s="27"/>
      <c r="NU55" s="27"/>
      <c r="NV55" s="27"/>
      <c r="NW55" s="27"/>
      <c r="NX55" s="27"/>
      <c r="NY55" s="27"/>
      <c r="NZ55" s="27"/>
      <c r="OA55" s="27"/>
      <c r="OB55" s="27"/>
      <c r="OC55" s="27"/>
      <c r="OD55" s="27"/>
      <c r="OE55" s="27"/>
      <c r="OF55" s="27"/>
      <c r="OG55" s="27"/>
      <c r="OH55" s="27"/>
      <c r="OI55" s="27"/>
      <c r="OJ55" s="27"/>
      <c r="OK55" s="27"/>
      <c r="OL55" s="27"/>
      <c r="OM55" s="27"/>
      <c r="ON55" s="27"/>
      <c r="OO55" s="27"/>
      <c r="OP55" s="27"/>
      <c r="OQ55" s="27"/>
      <c r="OR55" s="27"/>
      <c r="OS55" s="27"/>
    </row>
    <row r="56" spans="1:409" ht="23.25" customHeight="1" thickBot="1" x14ac:dyDescent="0.3">
      <c r="A56" s="73" t="s">
        <v>51</v>
      </c>
      <c r="B56" s="74"/>
      <c r="C56" s="74"/>
      <c r="D56" s="74"/>
      <c r="E56" s="75"/>
      <c r="F56" s="40">
        <f>IF(F55&gt;12,12,F55)</f>
        <v>0</v>
      </c>
    </row>
    <row r="59" spans="1:409" ht="30.75" customHeight="1" x14ac:dyDescent="0.25">
      <c r="A59" s="76" t="s">
        <v>49</v>
      </c>
      <c r="B59" s="77"/>
      <c r="C59" s="77"/>
      <c r="D59" s="77"/>
      <c r="E59" s="77"/>
      <c r="F59" s="77"/>
      <c r="G59" s="77"/>
      <c r="H59" s="77"/>
      <c r="I59" s="7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</row>
    <row r="60" spans="1:409" ht="22.5" x14ac:dyDescent="0.25">
      <c r="A60" s="3" t="s">
        <v>3</v>
      </c>
      <c r="B60" s="82" t="s">
        <v>9</v>
      </c>
      <c r="C60" s="82"/>
      <c r="D60" s="34" t="s">
        <v>10</v>
      </c>
      <c r="E60" s="36" t="s">
        <v>54</v>
      </c>
      <c r="F60" s="36" t="s">
        <v>17</v>
      </c>
      <c r="G60" s="36" t="s">
        <v>13</v>
      </c>
      <c r="H60" s="36" t="s">
        <v>14</v>
      </c>
      <c r="I60" s="37" t="s">
        <v>15</v>
      </c>
    </row>
    <row r="61" spans="1:409" x14ac:dyDescent="0.25">
      <c r="A61" s="11">
        <v>1</v>
      </c>
      <c r="B61" s="61"/>
      <c r="C61" s="61"/>
      <c r="D61" s="42"/>
      <c r="E61" s="58" t="str">
        <f>IF(AND(D61&gt;=1,D61&lt;=11),0.05,"")</f>
        <v/>
      </c>
      <c r="F61" s="58" t="str">
        <f>IF(AND(D61&gt;=12,D61&lt;=40),0.15,"")</f>
        <v/>
      </c>
      <c r="G61" s="58" t="str">
        <f>IF(AND(D61&gt;=41,D61&lt;=100),0.25,"")</f>
        <v/>
      </c>
      <c r="H61" s="58" t="str">
        <f>IF(AND(D61&gt;=101,D61&lt;=200),0.35,"")</f>
        <v/>
      </c>
      <c r="I61" s="58" t="str">
        <f>IF(D61&gt;=201,0.45,"")</f>
        <v/>
      </c>
    </row>
    <row r="62" spans="1:409" x14ac:dyDescent="0.25">
      <c r="A62" s="11">
        <v>2</v>
      </c>
      <c r="B62" s="61"/>
      <c r="C62" s="61"/>
      <c r="D62" s="42"/>
      <c r="E62" s="58" t="str">
        <f t="shared" ref="E62:E90" si="3">IF(AND(D62&gt;=1,D62&lt;=11),0.05,"")</f>
        <v/>
      </c>
      <c r="F62" s="58" t="str">
        <f>IF(AND(D62&gt;=12,D62&lt;=40),0.15,"")</f>
        <v/>
      </c>
      <c r="G62" s="58" t="str">
        <f>IF(AND(D62&gt;=41,D62&lt;=100),0.25,"")</f>
        <v/>
      </c>
      <c r="H62" s="58" t="str">
        <f>IF(AND(D62&gt;=101,D62&lt;=200),0.35,"")</f>
        <v/>
      </c>
      <c r="I62" s="58" t="str">
        <f>IF(D62&gt;=201,0.45,"")</f>
        <v/>
      </c>
    </row>
    <row r="63" spans="1:409" x14ac:dyDescent="0.25">
      <c r="A63" s="11">
        <v>3</v>
      </c>
      <c r="B63" s="61"/>
      <c r="C63" s="61"/>
      <c r="D63" s="42"/>
      <c r="E63" s="58" t="str">
        <f t="shared" si="3"/>
        <v/>
      </c>
      <c r="F63" s="58" t="str">
        <f>IF(AND(D63&gt;=12,D63&lt;=40),0.15,"")</f>
        <v/>
      </c>
      <c r="G63" s="58" t="str">
        <f>IF(AND(D63&gt;=41,D63&lt;=100),0.25,"")</f>
        <v/>
      </c>
      <c r="H63" s="58" t="str">
        <f>IF(AND(D63&gt;=101,D63&lt;=200),0.35,"")</f>
        <v/>
      </c>
      <c r="I63" s="58" t="str">
        <f>IF(D63&gt;=201,0.45,"")</f>
        <v/>
      </c>
    </row>
    <row r="64" spans="1:409" x14ac:dyDescent="0.25">
      <c r="A64" s="11">
        <v>4</v>
      </c>
      <c r="B64" s="61"/>
      <c r="C64" s="61"/>
      <c r="D64" s="42"/>
      <c r="E64" s="58" t="str">
        <f t="shared" si="3"/>
        <v/>
      </c>
      <c r="F64" s="58" t="str">
        <f>IF(AND(D64&gt;=12,D64&lt;=40),0.15,"")</f>
        <v/>
      </c>
      <c r="G64" s="58" t="str">
        <f>IF(AND(D64&gt;=41,D64&lt;=100),0.25,"")</f>
        <v/>
      </c>
      <c r="H64" s="58" t="str">
        <f>IF(AND(D64&gt;=101,D64&lt;=200),0.35,"")</f>
        <v/>
      </c>
      <c r="I64" s="58" t="str">
        <f>IF(D64&gt;=201,0.45,"")</f>
        <v/>
      </c>
    </row>
    <row r="65" spans="1:9" x14ac:dyDescent="0.25">
      <c r="A65" s="11">
        <v>5</v>
      </c>
      <c r="B65" s="61"/>
      <c r="C65" s="61"/>
      <c r="D65" s="42"/>
      <c r="E65" s="58" t="str">
        <f t="shared" si="3"/>
        <v/>
      </c>
      <c r="F65" s="58" t="str">
        <f>IF(AND(D65&gt;=12,D65&lt;=40),0.15,"")</f>
        <v/>
      </c>
      <c r="G65" s="58" t="str">
        <f>IF(AND(D65&gt;=41,D65&lt;=100),0.25,"")</f>
        <v/>
      </c>
      <c r="H65" s="58" t="str">
        <f>IF(AND(D65&gt;=101,D65&lt;=200),0.35,"")</f>
        <v/>
      </c>
      <c r="I65" s="58" t="str">
        <f>IF(D65&gt;=201,0.45,"")</f>
        <v/>
      </c>
    </row>
    <row r="66" spans="1:9" x14ac:dyDescent="0.25">
      <c r="A66" s="11">
        <v>6</v>
      </c>
      <c r="B66" s="61"/>
      <c r="C66" s="61"/>
      <c r="D66" s="42"/>
      <c r="E66" s="58" t="str">
        <f t="shared" si="3"/>
        <v/>
      </c>
      <c r="F66" s="58" t="str">
        <f>IF(AND(D66&gt;=12,D66&lt;=40),0.15,"")</f>
        <v/>
      </c>
      <c r="G66" s="58" t="str">
        <f>IF(AND(D66&gt;=41,D66&lt;=100),0.25,"")</f>
        <v/>
      </c>
      <c r="H66" s="58" t="str">
        <f>IF(AND(D66&gt;=101,D66&lt;=200),0.35,"")</f>
        <v/>
      </c>
      <c r="I66" s="58" t="str">
        <f>IF(D66&gt;=201,0.45,"")</f>
        <v/>
      </c>
    </row>
    <row r="67" spans="1:9" x14ac:dyDescent="0.25">
      <c r="A67" s="11">
        <v>7</v>
      </c>
      <c r="B67" s="61"/>
      <c r="C67" s="61"/>
      <c r="D67" s="42"/>
      <c r="E67" s="58" t="str">
        <f t="shared" si="3"/>
        <v/>
      </c>
      <c r="F67" s="58" t="str">
        <f>IF(AND(D67&gt;=12,D67&lt;=40),0.15,"")</f>
        <v/>
      </c>
      <c r="G67" s="58" t="str">
        <f>IF(AND(D67&gt;=41,D67&lt;=100),0.25,"")</f>
        <v/>
      </c>
      <c r="H67" s="58" t="str">
        <f>IF(AND(D67&gt;=101,D67&lt;=200),0.35,"")</f>
        <v/>
      </c>
      <c r="I67" s="58" t="str">
        <f>IF(D67&gt;=201,0.45,"")</f>
        <v/>
      </c>
    </row>
    <row r="68" spans="1:9" x14ac:dyDescent="0.25">
      <c r="A68" s="11">
        <v>8</v>
      </c>
      <c r="B68" s="61"/>
      <c r="C68" s="61"/>
      <c r="D68" s="42"/>
      <c r="E68" s="58" t="str">
        <f t="shared" si="3"/>
        <v/>
      </c>
      <c r="F68" s="58" t="str">
        <f>IF(AND(D68&gt;=12,D68&lt;=40),0.15,"")</f>
        <v/>
      </c>
      <c r="G68" s="58" t="str">
        <f>IF(AND(D68&gt;=41,D68&lt;=100),0.25,"")</f>
        <v/>
      </c>
      <c r="H68" s="58" t="str">
        <f>IF(AND(D68&gt;=101,D68&lt;=200),0.35,"")</f>
        <v/>
      </c>
      <c r="I68" s="58" t="str">
        <f>IF(D68&gt;=201,0.45,"")</f>
        <v/>
      </c>
    </row>
    <row r="69" spans="1:9" x14ac:dyDescent="0.25">
      <c r="A69" s="11">
        <v>9</v>
      </c>
      <c r="B69" s="61"/>
      <c r="C69" s="61"/>
      <c r="D69" s="42"/>
      <c r="E69" s="58" t="str">
        <f t="shared" si="3"/>
        <v/>
      </c>
      <c r="F69" s="58" t="str">
        <f>IF(AND(D69&gt;=12,D69&lt;=40),0.15,"")</f>
        <v/>
      </c>
      <c r="G69" s="58" t="str">
        <f>IF(AND(D69&gt;=41,D69&lt;=100),0.25,"")</f>
        <v/>
      </c>
      <c r="H69" s="58" t="str">
        <f>IF(AND(D69&gt;=101,D69&lt;=200),0.35,"")</f>
        <v/>
      </c>
      <c r="I69" s="58" t="str">
        <f>IF(D69&gt;=201,0.45,"")</f>
        <v/>
      </c>
    </row>
    <row r="70" spans="1:9" x14ac:dyDescent="0.25">
      <c r="A70" s="11">
        <v>10</v>
      </c>
      <c r="B70" s="61"/>
      <c r="C70" s="61"/>
      <c r="D70" s="42"/>
      <c r="E70" s="58" t="str">
        <f t="shared" si="3"/>
        <v/>
      </c>
      <c r="F70" s="58" t="str">
        <f>IF(AND(D70&gt;=12,D70&lt;=40),0.15,"")</f>
        <v/>
      </c>
      <c r="G70" s="58" t="str">
        <f>IF(AND(D70&gt;=41,D70&lt;=100),0.25,"")</f>
        <v/>
      </c>
      <c r="H70" s="58" t="str">
        <f>IF(AND(D70&gt;=101,D70&lt;=200),0.35,"")</f>
        <v/>
      </c>
      <c r="I70" s="58" t="str">
        <f>IF(D70&gt;=201,0.45,"")</f>
        <v/>
      </c>
    </row>
    <row r="71" spans="1:9" x14ac:dyDescent="0.25">
      <c r="A71" s="11">
        <v>11</v>
      </c>
      <c r="B71" s="61"/>
      <c r="C71" s="61"/>
      <c r="D71" s="42"/>
      <c r="E71" s="58" t="str">
        <f t="shared" si="3"/>
        <v/>
      </c>
      <c r="F71" s="58" t="str">
        <f>IF(AND(D71&gt;=12,D71&lt;=40),0.15,"")</f>
        <v/>
      </c>
      <c r="G71" s="58" t="str">
        <f>IF(AND(D71&gt;=41,D71&lt;=100),0.25,"")</f>
        <v/>
      </c>
      <c r="H71" s="58" t="str">
        <f>IF(AND(D71&gt;=101,D71&lt;=200),0.35,"")</f>
        <v/>
      </c>
      <c r="I71" s="58" t="str">
        <f>IF(D71&gt;=201,0.45,"")</f>
        <v/>
      </c>
    </row>
    <row r="72" spans="1:9" x14ac:dyDescent="0.25">
      <c r="A72" s="11">
        <v>12</v>
      </c>
      <c r="B72" s="61"/>
      <c r="C72" s="61"/>
      <c r="D72" s="42"/>
      <c r="E72" s="58" t="str">
        <f t="shared" si="3"/>
        <v/>
      </c>
      <c r="F72" s="58" t="str">
        <f>IF(AND(D72&gt;=12,D72&lt;=40),0.15,"")</f>
        <v/>
      </c>
      <c r="G72" s="58" t="str">
        <f>IF(AND(D72&gt;=41,D72&lt;=100),0.25,"")</f>
        <v/>
      </c>
      <c r="H72" s="58" t="str">
        <f>IF(AND(D72&gt;=101,D72&lt;=200),0.35,"")</f>
        <v/>
      </c>
      <c r="I72" s="58" t="str">
        <f>IF(D72&gt;=201,0.45,"")</f>
        <v/>
      </c>
    </row>
    <row r="73" spans="1:9" x14ac:dyDescent="0.25">
      <c r="A73" s="11">
        <v>13</v>
      </c>
      <c r="B73" s="61"/>
      <c r="C73" s="61"/>
      <c r="D73" s="42"/>
      <c r="E73" s="58" t="str">
        <f t="shared" si="3"/>
        <v/>
      </c>
      <c r="F73" s="58" t="str">
        <f>IF(AND(D73&gt;=12,D73&lt;=40),0.15,"")</f>
        <v/>
      </c>
      <c r="G73" s="58" t="str">
        <f>IF(AND(D73&gt;=41,D73&lt;=100),0.25,"")</f>
        <v/>
      </c>
      <c r="H73" s="58" t="str">
        <f>IF(AND(D73&gt;=101,D73&lt;=200),0.35,"")</f>
        <v/>
      </c>
      <c r="I73" s="58" t="str">
        <f>IF(D73&gt;=201,0.45,"")</f>
        <v/>
      </c>
    </row>
    <row r="74" spans="1:9" x14ac:dyDescent="0.25">
      <c r="A74" s="11">
        <v>14</v>
      </c>
      <c r="B74" s="61"/>
      <c r="C74" s="61"/>
      <c r="D74" s="42"/>
      <c r="E74" s="58" t="str">
        <f t="shared" si="3"/>
        <v/>
      </c>
      <c r="F74" s="58" t="str">
        <f>IF(AND(D74&gt;=12,D74&lt;=40),0.15,"")</f>
        <v/>
      </c>
      <c r="G74" s="58" t="str">
        <f>IF(AND(D74&gt;=41,D74&lt;=100),0.25,"")</f>
        <v/>
      </c>
      <c r="H74" s="58" t="str">
        <f>IF(AND(D74&gt;=101,D74&lt;=200),0.35,"")</f>
        <v/>
      </c>
      <c r="I74" s="58" t="str">
        <f>IF(D74&gt;=201,0.45,"")</f>
        <v/>
      </c>
    </row>
    <row r="75" spans="1:9" x14ac:dyDescent="0.25">
      <c r="A75" s="11">
        <v>15</v>
      </c>
      <c r="B75" s="61"/>
      <c r="C75" s="61"/>
      <c r="D75" s="42"/>
      <c r="E75" s="58" t="str">
        <f t="shared" si="3"/>
        <v/>
      </c>
      <c r="F75" s="58" t="str">
        <f>IF(AND(D75&gt;=12,D75&lt;=40),0.15,"")</f>
        <v/>
      </c>
      <c r="G75" s="58" t="str">
        <f>IF(AND(D75&gt;=41,D75&lt;=100),0.25,"")</f>
        <v/>
      </c>
      <c r="H75" s="58" t="str">
        <f>IF(AND(D75&gt;=101,D75&lt;=200),0.35,"")</f>
        <v/>
      </c>
      <c r="I75" s="58" t="str">
        <f>IF(D75&gt;=201,0.45,"")</f>
        <v/>
      </c>
    </row>
    <row r="76" spans="1:9" x14ac:dyDescent="0.25">
      <c r="A76" s="11">
        <v>16</v>
      </c>
      <c r="B76" s="61"/>
      <c r="C76" s="61"/>
      <c r="D76" s="42"/>
      <c r="E76" s="58" t="str">
        <f t="shared" si="3"/>
        <v/>
      </c>
      <c r="F76" s="58" t="str">
        <f>IF(AND(D76&gt;=12,D76&lt;=40),0.15,"")</f>
        <v/>
      </c>
      <c r="G76" s="58" t="str">
        <f>IF(AND(D76&gt;=41,D76&lt;=100),0.25,"")</f>
        <v/>
      </c>
      <c r="H76" s="58" t="str">
        <f>IF(AND(D76&gt;=101,D76&lt;=200),0.35,"")</f>
        <v/>
      </c>
      <c r="I76" s="58" t="str">
        <f>IF(D76&gt;=201,0.45,"")</f>
        <v/>
      </c>
    </row>
    <row r="77" spans="1:9" x14ac:dyDescent="0.25">
      <c r="A77" s="11">
        <v>17</v>
      </c>
      <c r="B77" s="61"/>
      <c r="C77" s="61"/>
      <c r="D77" s="42"/>
      <c r="E77" s="58" t="str">
        <f t="shared" si="3"/>
        <v/>
      </c>
      <c r="F77" s="58" t="str">
        <f>IF(AND(D77&gt;=12,D77&lt;=40),0.15,"")</f>
        <v/>
      </c>
      <c r="G77" s="58" t="str">
        <f>IF(AND(D77&gt;=41,D77&lt;=100),0.25,"")</f>
        <v/>
      </c>
      <c r="H77" s="58" t="str">
        <f>IF(AND(D77&gt;=101,D77&lt;=200),0.35,"")</f>
        <v/>
      </c>
      <c r="I77" s="58" t="str">
        <f>IF(D77&gt;=201,0.45,"")</f>
        <v/>
      </c>
    </row>
    <row r="78" spans="1:9" x14ac:dyDescent="0.25">
      <c r="A78" s="11">
        <v>18</v>
      </c>
      <c r="B78" s="61"/>
      <c r="C78" s="61"/>
      <c r="D78" s="42"/>
      <c r="E78" s="58" t="str">
        <f t="shared" si="3"/>
        <v/>
      </c>
      <c r="F78" s="58" t="str">
        <f>IF(AND(D78&gt;=12,D78&lt;=40),0.15,"")</f>
        <v/>
      </c>
      <c r="G78" s="58" t="str">
        <f>IF(AND(D78&gt;=41,D78&lt;=100),0.25,"")</f>
        <v/>
      </c>
      <c r="H78" s="58" t="str">
        <f>IF(AND(D78&gt;=101,D78&lt;=200),0.35,"")</f>
        <v/>
      </c>
      <c r="I78" s="58" t="str">
        <f>IF(D78&gt;=201,0.45,"")</f>
        <v/>
      </c>
    </row>
    <row r="79" spans="1:9" x14ac:dyDescent="0.25">
      <c r="A79" s="11">
        <v>19</v>
      </c>
      <c r="B79" s="61"/>
      <c r="C79" s="61"/>
      <c r="D79" s="42"/>
      <c r="E79" s="58" t="str">
        <f t="shared" si="3"/>
        <v/>
      </c>
      <c r="F79" s="58" t="str">
        <f>IF(AND(D79&gt;=12,D79&lt;=40),0.15,"")</f>
        <v/>
      </c>
      <c r="G79" s="58" t="str">
        <f>IF(AND(D79&gt;=41,D79&lt;=100),0.25,"")</f>
        <v/>
      </c>
      <c r="H79" s="58" t="str">
        <f>IF(AND(D79&gt;=101,D79&lt;=200),0.35,"")</f>
        <v/>
      </c>
      <c r="I79" s="58" t="str">
        <f>IF(D79&gt;=201,0.45,"")</f>
        <v/>
      </c>
    </row>
    <row r="80" spans="1:9" x14ac:dyDescent="0.25">
      <c r="A80" s="11">
        <v>20</v>
      </c>
      <c r="B80" s="61"/>
      <c r="C80" s="61"/>
      <c r="D80" s="42"/>
      <c r="E80" s="58" t="str">
        <f t="shared" si="3"/>
        <v/>
      </c>
      <c r="F80" s="58" t="str">
        <f>IF(AND(D80&gt;=12,D80&lt;=40),0.15,"")</f>
        <v/>
      </c>
      <c r="G80" s="58" t="str">
        <f>IF(AND(D80&gt;=41,D80&lt;=100),0.25,"")</f>
        <v/>
      </c>
      <c r="H80" s="58" t="str">
        <f>IF(AND(D80&gt;=101,D80&lt;=200),0.35,"")</f>
        <v/>
      </c>
      <c r="I80" s="58" t="str">
        <f>IF(D80&gt;=201,0.45,"")</f>
        <v/>
      </c>
    </row>
    <row r="81" spans="1:11" x14ac:dyDescent="0.25">
      <c r="A81" s="11">
        <v>21</v>
      </c>
      <c r="B81" s="61"/>
      <c r="C81" s="61"/>
      <c r="D81" s="42"/>
      <c r="E81" s="58" t="str">
        <f t="shared" si="3"/>
        <v/>
      </c>
      <c r="F81" s="58" t="str">
        <f>IF(AND(D81&gt;=12,D81&lt;=40),0.15,"")</f>
        <v/>
      </c>
      <c r="G81" s="58" t="str">
        <f>IF(AND(D81&gt;=41,D81&lt;=100),0.25,"")</f>
        <v/>
      </c>
      <c r="H81" s="58" t="str">
        <f>IF(AND(D81&gt;=101,D81&lt;=200),0.35,"")</f>
        <v/>
      </c>
      <c r="I81" s="58" t="str">
        <f>IF(D81&gt;=201,0.45,"")</f>
        <v/>
      </c>
    </row>
    <row r="82" spans="1:11" x14ac:dyDescent="0.25">
      <c r="A82" s="11">
        <v>22</v>
      </c>
      <c r="B82" s="61"/>
      <c r="C82" s="61"/>
      <c r="D82" s="42"/>
      <c r="E82" s="58" t="str">
        <f t="shared" si="3"/>
        <v/>
      </c>
      <c r="F82" s="58" t="str">
        <f>IF(AND(D82&gt;=12,D82&lt;=40),0.15,"")</f>
        <v/>
      </c>
      <c r="G82" s="58" t="str">
        <f>IF(AND(D82&gt;=41,D82&lt;=100),0.25,"")</f>
        <v/>
      </c>
      <c r="H82" s="58" t="str">
        <f>IF(AND(D82&gt;=101,D82&lt;=200),0.35,"")</f>
        <v/>
      </c>
      <c r="I82" s="58" t="str">
        <f>IF(D82&gt;=201,0.45,"")</f>
        <v/>
      </c>
    </row>
    <row r="83" spans="1:11" x14ac:dyDescent="0.25">
      <c r="A83" s="11">
        <v>23</v>
      </c>
      <c r="B83" s="61"/>
      <c r="C83" s="61"/>
      <c r="D83" s="42"/>
      <c r="E83" s="58" t="str">
        <f t="shared" si="3"/>
        <v/>
      </c>
      <c r="F83" s="58" t="str">
        <f>IF(AND(D83&gt;=12,D83&lt;=40),0.15,"")</f>
        <v/>
      </c>
      <c r="G83" s="58" t="str">
        <f>IF(AND(D83&gt;=41,D83&lt;=100),0.25,"")</f>
        <v/>
      </c>
      <c r="H83" s="58" t="str">
        <f>IF(AND(D83&gt;=101,D83&lt;=200),0.35,"")</f>
        <v/>
      </c>
      <c r="I83" s="58" t="str">
        <f>IF(D83&gt;=201,0.45,"")</f>
        <v/>
      </c>
    </row>
    <row r="84" spans="1:11" x14ac:dyDescent="0.25">
      <c r="A84" s="11">
        <v>24</v>
      </c>
      <c r="B84" s="61"/>
      <c r="C84" s="61"/>
      <c r="D84" s="42"/>
      <c r="E84" s="58" t="str">
        <f t="shared" si="3"/>
        <v/>
      </c>
      <c r="F84" s="58" t="str">
        <f>IF(AND(D84&gt;=12,D84&lt;=40),0.15,"")</f>
        <v/>
      </c>
      <c r="G84" s="58" t="str">
        <f>IF(AND(D84&gt;=41,D84&lt;=100),0.25,"")</f>
        <v/>
      </c>
      <c r="H84" s="58" t="str">
        <f>IF(AND(D84&gt;=101,D84&lt;=200),0.35,"")</f>
        <v/>
      </c>
      <c r="I84" s="58" t="str">
        <f>IF(D84&gt;=201,0.45,"")</f>
        <v/>
      </c>
    </row>
    <row r="85" spans="1:11" x14ac:dyDescent="0.25">
      <c r="A85" s="11">
        <v>25</v>
      </c>
      <c r="B85" s="61"/>
      <c r="C85" s="61"/>
      <c r="D85" s="42"/>
      <c r="E85" s="58" t="str">
        <f t="shared" si="3"/>
        <v/>
      </c>
      <c r="F85" s="58" t="str">
        <f>IF(AND(D85&gt;=12,D85&lt;=40),0.15,"")</f>
        <v/>
      </c>
      <c r="G85" s="58" t="str">
        <f>IF(AND(D85&gt;=41,D85&lt;=100),0.25,"")</f>
        <v/>
      </c>
      <c r="H85" s="58" t="str">
        <f>IF(AND(D85&gt;=101,D85&lt;=200),0.35,"")</f>
        <v/>
      </c>
      <c r="I85" s="58" t="str">
        <f>IF(D85&gt;=201,0.45,"")</f>
        <v/>
      </c>
    </row>
    <row r="86" spans="1:11" x14ac:dyDescent="0.25">
      <c r="A86" s="11">
        <v>26</v>
      </c>
      <c r="B86" s="61"/>
      <c r="C86" s="61"/>
      <c r="D86" s="42"/>
      <c r="E86" s="58" t="str">
        <f t="shared" si="3"/>
        <v/>
      </c>
      <c r="F86" s="58" t="str">
        <f>IF(AND(D86&gt;=12,D86&lt;=40),0.15,"")</f>
        <v/>
      </c>
      <c r="G86" s="58" t="str">
        <f>IF(AND(D86&gt;=41,D86&lt;=100),0.25,"")</f>
        <v/>
      </c>
      <c r="H86" s="58" t="str">
        <f>IF(AND(D86&gt;=101,D86&lt;=200),0.35,"")</f>
        <v/>
      </c>
      <c r="I86" s="58" t="str">
        <f>IF(D86&gt;=201,0.45,"")</f>
        <v/>
      </c>
    </row>
    <row r="87" spans="1:11" x14ac:dyDescent="0.25">
      <c r="A87" s="11">
        <v>27</v>
      </c>
      <c r="B87" s="61"/>
      <c r="C87" s="61"/>
      <c r="D87" s="42"/>
      <c r="E87" s="58" t="str">
        <f t="shared" si="3"/>
        <v/>
      </c>
      <c r="F87" s="58" t="str">
        <f>IF(AND(D87&gt;=12,D87&lt;=40),0.15,"")</f>
        <v/>
      </c>
      <c r="G87" s="58" t="str">
        <f>IF(AND(D87&gt;=41,D87&lt;=100),0.25,"")</f>
        <v/>
      </c>
      <c r="H87" s="58" t="str">
        <f>IF(AND(D87&gt;=101,D87&lt;=200),0.35,"")</f>
        <v/>
      </c>
      <c r="I87" s="58" t="str">
        <f>IF(D87&gt;=201,0.45,"")</f>
        <v/>
      </c>
    </row>
    <row r="88" spans="1:11" x14ac:dyDescent="0.25">
      <c r="A88" s="11">
        <v>28</v>
      </c>
      <c r="B88" s="61"/>
      <c r="C88" s="61"/>
      <c r="D88" s="42"/>
      <c r="E88" s="58" t="str">
        <f t="shared" si="3"/>
        <v/>
      </c>
      <c r="F88" s="58" t="str">
        <f>IF(AND(D88&gt;=12,D88&lt;=40),0.15,"")</f>
        <v/>
      </c>
      <c r="G88" s="58" t="str">
        <f>IF(AND(D88&gt;=41,D88&lt;=100),0.25,"")</f>
        <v/>
      </c>
      <c r="H88" s="58" t="str">
        <f>IF(AND(D88&gt;=101,D88&lt;=200),0.35,"")</f>
        <v/>
      </c>
      <c r="I88" s="58" t="str">
        <f>IF(D88&gt;=201,0.45,"")</f>
        <v/>
      </c>
    </row>
    <row r="89" spans="1:11" x14ac:dyDescent="0.25">
      <c r="A89" s="11">
        <v>29</v>
      </c>
      <c r="B89" s="61"/>
      <c r="C89" s="61"/>
      <c r="D89" s="42"/>
      <c r="E89" s="58" t="str">
        <f t="shared" si="3"/>
        <v/>
      </c>
      <c r="F89" s="58" t="str">
        <f>IF(AND(D89&gt;=12,D89&lt;=40),0.15,"")</f>
        <v/>
      </c>
      <c r="G89" s="58" t="str">
        <f>IF(AND(D89&gt;=41,D89&lt;=100),0.25,"")</f>
        <v/>
      </c>
      <c r="H89" s="58" t="str">
        <f>IF(AND(D89&gt;=101,D89&lt;=200),0.35,"")</f>
        <v/>
      </c>
      <c r="I89" s="58" t="str">
        <f>IF(D89&gt;=201,0.45,"")</f>
        <v/>
      </c>
    </row>
    <row r="90" spans="1:11" x14ac:dyDescent="0.25">
      <c r="A90" s="11">
        <v>30</v>
      </c>
      <c r="B90" s="61"/>
      <c r="C90" s="61"/>
      <c r="D90" s="42"/>
      <c r="E90" s="58" t="str">
        <f t="shared" si="3"/>
        <v/>
      </c>
      <c r="F90" s="58" t="str">
        <f>IF(AND(D90&gt;=12,D90&lt;=40),0.15,"")</f>
        <v/>
      </c>
      <c r="G90" s="58" t="str">
        <f>IF(AND(D90&gt;=41,D90&lt;=100),0.25,"")</f>
        <v/>
      </c>
      <c r="H90" s="58" t="str">
        <f>IF(AND(D90&gt;=101,D90&lt;=200),0.35,"")</f>
        <v/>
      </c>
      <c r="I90" s="58" t="str">
        <f>IF(D90&gt;=201,0.45,"")</f>
        <v/>
      </c>
    </row>
    <row r="91" spans="1:11" ht="15" customHeight="1" x14ac:dyDescent="0.25">
      <c r="A91" s="16"/>
      <c r="B91" s="17"/>
      <c r="C91" s="17"/>
      <c r="E91" s="31">
        <f>SUM(E61:E90)</f>
        <v>0</v>
      </c>
      <c r="F91" s="31">
        <f>SUM(F61:F90)</f>
        <v>0</v>
      </c>
      <c r="G91" s="31">
        <f t="shared" ref="G91:I91" si="4">SUM(G61:G90)</f>
        <v>0</v>
      </c>
      <c r="H91" s="31">
        <f t="shared" si="4"/>
        <v>0</v>
      </c>
      <c r="I91" s="31">
        <f t="shared" si="4"/>
        <v>0</v>
      </c>
    </row>
    <row r="92" spans="1:11" ht="15.75" thickBot="1" x14ac:dyDescent="0.3">
      <c r="A92" s="80"/>
      <c r="B92" s="81"/>
      <c r="C92" s="81"/>
      <c r="D92" s="81"/>
      <c r="E92" s="79">
        <f>E91+F91+G91+H91+I91</f>
        <v>0</v>
      </c>
      <c r="F92" s="79"/>
      <c r="G92" s="79"/>
      <c r="H92" s="79"/>
      <c r="I92" s="79"/>
    </row>
    <row r="93" spans="1:11" ht="23.25" customHeight="1" thickBot="1" x14ac:dyDescent="0.3">
      <c r="A93" s="73" t="s">
        <v>47</v>
      </c>
      <c r="B93" s="74"/>
      <c r="C93" s="74"/>
      <c r="D93" s="74"/>
      <c r="E93" s="75"/>
      <c r="F93" s="46">
        <f>IF(E92&gt;4,4,E92)</f>
        <v>0</v>
      </c>
      <c r="G93" s="47"/>
      <c r="H93" s="47"/>
    </row>
    <row r="94" spans="1:11" x14ac:dyDescent="0.25">
      <c r="A94" s="8"/>
      <c r="B94" s="23"/>
      <c r="C94" s="23"/>
      <c r="D94" s="23"/>
      <c r="E94" s="23"/>
      <c r="F94" s="23"/>
      <c r="G94" s="23"/>
    </row>
    <row r="95" spans="1:11" ht="35.25" customHeight="1" x14ac:dyDescent="0.25">
      <c r="A95" s="76" t="s">
        <v>38</v>
      </c>
      <c r="B95" s="77"/>
      <c r="C95" s="77"/>
      <c r="D95" s="77"/>
      <c r="E95" s="77"/>
      <c r="F95" s="78"/>
      <c r="G95" s="55"/>
      <c r="H95" s="104"/>
      <c r="I95" s="105"/>
      <c r="J95" s="105"/>
      <c r="K95" s="105"/>
    </row>
    <row r="96" spans="1:11" x14ac:dyDescent="0.25">
      <c r="A96" s="65" t="s">
        <v>30</v>
      </c>
      <c r="B96" s="66"/>
      <c r="C96" s="66"/>
      <c r="D96" s="67"/>
      <c r="E96" s="38" t="s">
        <v>8</v>
      </c>
      <c r="F96" s="39" t="s">
        <v>16</v>
      </c>
      <c r="G96" s="56"/>
      <c r="H96" s="59" t="s">
        <v>26</v>
      </c>
      <c r="I96" s="59" t="s">
        <v>27</v>
      </c>
      <c r="J96" s="59" t="s">
        <v>28</v>
      </c>
      <c r="K96" s="105"/>
    </row>
    <row r="97" spans="1:11" x14ac:dyDescent="0.25">
      <c r="A97" s="11">
        <v>1</v>
      </c>
      <c r="B97" s="61"/>
      <c r="C97" s="61"/>
      <c r="D97" s="61"/>
      <c r="E97" s="108"/>
      <c r="F97" s="25" t="str">
        <f>IF(E97&lt;&gt;"",INDEX(T_barem_titulacio,MATCH(E97,L_titulacio,0),3),"")</f>
        <v/>
      </c>
      <c r="G97" s="56"/>
      <c r="H97" s="59" t="s">
        <v>25</v>
      </c>
      <c r="I97" s="59" t="s">
        <v>29</v>
      </c>
      <c r="J97" s="59">
        <v>1</v>
      </c>
      <c r="K97" s="105"/>
    </row>
    <row r="98" spans="1:11" x14ac:dyDescent="0.25">
      <c r="A98" s="11">
        <v>2</v>
      </c>
      <c r="B98" s="61"/>
      <c r="C98" s="61"/>
      <c r="D98" s="61"/>
      <c r="E98" s="108"/>
      <c r="F98" s="25" t="str">
        <f>IF(E98&lt;&gt;"",INDEX(T_barem_titulacio,MATCH(E98,L_titulacio,0),3),"")</f>
        <v/>
      </c>
      <c r="G98" s="56"/>
      <c r="H98" s="59" t="s">
        <v>53</v>
      </c>
      <c r="I98" s="59" t="s">
        <v>29</v>
      </c>
      <c r="J98" s="59">
        <v>0.75</v>
      </c>
      <c r="K98" s="105"/>
    </row>
    <row r="99" spans="1:11" x14ac:dyDescent="0.25">
      <c r="A99" s="11">
        <v>3</v>
      </c>
      <c r="B99" s="61"/>
      <c r="C99" s="61"/>
      <c r="D99" s="61"/>
      <c r="E99" s="108"/>
      <c r="F99" s="25" t="str">
        <f>IF(E99&lt;&gt;"",INDEX(T_barem_titulacio,MATCH(E99,L_titulacio,0),3),"")</f>
        <v/>
      </c>
      <c r="G99" s="56"/>
      <c r="H99" s="59" t="s">
        <v>52</v>
      </c>
      <c r="I99" s="59" t="s">
        <v>29</v>
      </c>
      <c r="J99" s="59">
        <v>0.5</v>
      </c>
      <c r="K99" s="105"/>
    </row>
    <row r="100" spans="1:11" x14ac:dyDescent="0.25">
      <c r="A100" s="11">
        <v>4</v>
      </c>
      <c r="B100" s="61"/>
      <c r="C100" s="61"/>
      <c r="D100" s="61"/>
      <c r="E100" s="107"/>
      <c r="F100" s="25" t="str">
        <f>IF(E100&lt;&gt;"",INDEX(T_barem_titulacio,MATCH(E100,L_titulacio,0),3),"")</f>
        <v/>
      </c>
      <c r="G100" s="56"/>
      <c r="H100" s="105"/>
      <c r="I100" s="105"/>
      <c r="J100" s="105"/>
      <c r="K100" s="105"/>
    </row>
    <row r="101" spans="1:11" ht="15.75" thickBot="1" x14ac:dyDescent="0.3">
      <c r="A101" s="32"/>
      <c r="B101" s="33"/>
      <c r="C101" s="33"/>
      <c r="D101" s="33"/>
      <c r="E101" s="33"/>
      <c r="F101" s="60">
        <f>SUM(F97:F100)</f>
        <v>0</v>
      </c>
      <c r="G101" s="56"/>
      <c r="H101" s="105"/>
      <c r="I101" s="105"/>
      <c r="J101" s="105"/>
      <c r="K101" s="105"/>
    </row>
    <row r="102" spans="1:11" ht="23.25" customHeight="1" thickBot="1" x14ac:dyDescent="0.3">
      <c r="A102" s="73" t="s">
        <v>48</v>
      </c>
      <c r="B102" s="74"/>
      <c r="C102" s="74"/>
      <c r="D102" s="74"/>
      <c r="E102" s="75"/>
      <c r="F102" s="41">
        <f>IF(F101&gt;1,1,F101)</f>
        <v>0</v>
      </c>
      <c r="G102" s="56"/>
      <c r="H102" s="106"/>
      <c r="I102" s="105"/>
      <c r="J102" s="105"/>
      <c r="K102" s="105"/>
    </row>
    <row r="103" spans="1:11" x14ac:dyDescent="0.25">
      <c r="A103" s="12"/>
      <c r="B103" s="12"/>
      <c r="C103" s="12"/>
      <c r="D103" s="12"/>
      <c r="E103" s="13"/>
      <c r="F103" s="13"/>
      <c r="G103" s="56"/>
      <c r="H103" s="56"/>
      <c r="I103" s="56"/>
      <c r="J103" s="56"/>
      <c r="K103" s="56"/>
    </row>
    <row r="104" spans="1:11" ht="15.75" thickBot="1" x14ac:dyDescent="0.3">
      <c r="A104" s="28"/>
      <c r="B104" s="29"/>
      <c r="C104" s="29"/>
      <c r="D104" s="29"/>
      <c r="E104" s="27"/>
      <c r="F104" s="27"/>
    </row>
    <row r="105" spans="1:11" ht="37.5" customHeight="1" thickBot="1" x14ac:dyDescent="0.3">
      <c r="A105" s="83" t="s">
        <v>24</v>
      </c>
      <c r="B105" s="84"/>
      <c r="C105" s="84"/>
      <c r="D105" s="84"/>
      <c r="E105" s="85"/>
      <c r="F105" s="53">
        <f>F56+F93+F102</f>
        <v>0</v>
      </c>
    </row>
  </sheetData>
  <sheetProtection algorithmName="SHA-512" hashValue="pnmUYVmcMyQCQ+vAE/UsxDWSmhSdrUV5BlACeHL+4VUNNZxf7lq84M1rNHKghfsmt9en8H1qqtIh+XS80Djx/g==" saltValue="uqpos0HfqAqsR/wzwBGwWA==" spinCount="100000" sheet="1" objects="1" scenarios="1"/>
  <protectedRanges>
    <protectedRange sqref="A4:F4" name="Rango1"/>
  </protectedRanges>
  <mergeCells count="61">
    <mergeCell ref="A59:I59"/>
    <mergeCell ref="E7:F7"/>
    <mergeCell ref="E92:I92"/>
    <mergeCell ref="A4:F4"/>
    <mergeCell ref="E6:F6"/>
    <mergeCell ref="B79:C79"/>
    <mergeCell ref="A56:E56"/>
    <mergeCell ref="A8:F8"/>
    <mergeCell ref="A10:F10"/>
    <mergeCell ref="A11:C11"/>
    <mergeCell ref="D11:F11"/>
    <mergeCell ref="A26:C26"/>
    <mergeCell ref="D26:F26"/>
    <mergeCell ref="A41:C41"/>
    <mergeCell ref="D41:F41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99:D99"/>
    <mergeCell ref="B100:D100"/>
    <mergeCell ref="A102:E102"/>
    <mergeCell ref="A105:E105"/>
    <mergeCell ref="A95:F95"/>
    <mergeCell ref="B97:D97"/>
    <mergeCell ref="B98:D98"/>
    <mergeCell ref="A1:F1"/>
    <mergeCell ref="D24:E24"/>
    <mergeCell ref="D39:E39"/>
    <mergeCell ref="D54:E54"/>
    <mergeCell ref="A96:D96"/>
    <mergeCell ref="A6:C6"/>
    <mergeCell ref="A7:D7"/>
    <mergeCell ref="A93:E93"/>
    <mergeCell ref="B80:C80"/>
    <mergeCell ref="A92:D92"/>
    <mergeCell ref="B60:C60"/>
    <mergeCell ref="B61:C61"/>
    <mergeCell ref="B62:C62"/>
    <mergeCell ref="B63:C63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</mergeCells>
  <dataValidations count="1">
    <dataValidation type="list" allowBlank="1" showInputMessage="1" showErrorMessage="1" sqref="E97:E100" xr:uid="{00000000-0002-0000-0000-000000000000}">
      <formula1>$H$97:$H$99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workbookViewId="0">
      <selection activeCell="B28" sqref="B28"/>
    </sheetView>
  </sheetViews>
  <sheetFormatPr baseColWidth="10" defaultColWidth="11.42578125" defaultRowHeight="15" x14ac:dyDescent="0.25"/>
  <cols>
    <col min="1" max="1" width="43.5703125" customWidth="1"/>
    <col min="2" max="2" width="20.42578125" customWidth="1"/>
    <col min="12" max="12" width="21.85546875" customWidth="1"/>
  </cols>
  <sheetData>
    <row r="1" spans="1:14" ht="15.75" customHeight="1" x14ac:dyDescent="0.25">
      <c r="A1" s="97" t="s">
        <v>36</v>
      </c>
      <c r="B1" s="97" t="s">
        <v>1</v>
      </c>
      <c r="C1" s="43" t="s">
        <v>31</v>
      </c>
      <c r="D1" s="43" t="s">
        <v>37</v>
      </c>
      <c r="E1" s="43" t="s">
        <v>32</v>
      </c>
      <c r="F1" s="99" t="s">
        <v>11</v>
      </c>
      <c r="G1" s="44" t="s">
        <v>41</v>
      </c>
      <c r="H1" s="43" t="s">
        <v>33</v>
      </c>
      <c r="I1" s="43" t="s">
        <v>34</v>
      </c>
      <c r="J1" s="43" t="s">
        <v>35</v>
      </c>
      <c r="K1" s="99" t="s">
        <v>11</v>
      </c>
      <c r="L1" s="100" t="s">
        <v>39</v>
      </c>
      <c r="M1" s="95" t="s">
        <v>11</v>
      </c>
      <c r="N1" s="95" t="s">
        <v>42</v>
      </c>
    </row>
    <row r="2" spans="1:14" ht="26.25" customHeight="1" x14ac:dyDescent="0.25">
      <c r="A2" s="98"/>
      <c r="B2" s="98"/>
      <c r="C2" s="100" t="s">
        <v>19</v>
      </c>
      <c r="D2" s="100"/>
      <c r="E2" s="100"/>
      <c r="F2" s="99"/>
      <c r="G2" s="101" t="s">
        <v>23</v>
      </c>
      <c r="H2" s="102"/>
      <c r="I2" s="102"/>
      <c r="J2" s="103"/>
      <c r="K2" s="99"/>
      <c r="L2" s="100"/>
      <c r="M2" s="96"/>
      <c r="N2" s="96"/>
    </row>
    <row r="3" spans="1:14" x14ac:dyDescent="0.25">
      <c r="A3" s="48">
        <f>'MÈRITS '!A7:B7</f>
        <v>0</v>
      </c>
      <c r="B3" s="49">
        <f>'MÈRITS '!E7</f>
        <v>0</v>
      </c>
      <c r="C3" s="50">
        <f>'MÈRITS '!F24</f>
        <v>0</v>
      </c>
      <c r="D3" s="50">
        <f>'MÈRITS '!F39</f>
        <v>0</v>
      </c>
      <c r="E3" s="50">
        <f>'MÈRITS '!F54</f>
        <v>0</v>
      </c>
      <c r="F3" s="51">
        <f>'MÈRITS '!F56</f>
        <v>0</v>
      </c>
      <c r="G3" s="52">
        <f>'MÈRITS '!F91</f>
        <v>0</v>
      </c>
      <c r="H3" s="52">
        <f>'MÈRITS '!G91</f>
        <v>0</v>
      </c>
      <c r="I3" s="52">
        <f>'MÈRITS '!H91</f>
        <v>0</v>
      </c>
      <c r="J3" s="52">
        <f>'MÈRITS '!I91</f>
        <v>0</v>
      </c>
      <c r="K3" s="51">
        <f>'MÈRITS '!F93</f>
        <v>0</v>
      </c>
      <c r="L3" s="51">
        <f>'MÈRITS '!F102</f>
        <v>0</v>
      </c>
      <c r="M3" s="51">
        <f>L3+K3+F3</f>
        <v>0</v>
      </c>
      <c r="N3" s="51">
        <f>'MÈRITS '!F105</f>
        <v>0</v>
      </c>
    </row>
  </sheetData>
  <sheetProtection password="D377" sheet="1" objects="1" scenarios="1"/>
  <mergeCells count="9">
    <mergeCell ref="M1:M2"/>
    <mergeCell ref="N1:N2"/>
    <mergeCell ref="A1:A2"/>
    <mergeCell ref="B1:B2"/>
    <mergeCell ref="F1:F2"/>
    <mergeCell ref="K1:K2"/>
    <mergeCell ref="L1:L2"/>
    <mergeCell ref="C2:E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MÈRITS </vt:lpstr>
      <vt:lpstr>GRAELLA</vt:lpstr>
      <vt:lpstr>L_titulacio</vt:lpstr>
      <vt:lpstr>T_barem_titulacio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Manel Hita</dc:creator>
  <cp:lastModifiedBy>M. Jose Medina Bueno</cp:lastModifiedBy>
  <dcterms:created xsi:type="dcterms:W3CDTF">2019-02-03T17:32:26Z</dcterms:created>
  <dcterms:modified xsi:type="dcterms:W3CDTF">2023-10-16T11:51:40Z</dcterms:modified>
</cp:coreProperties>
</file>